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" windowWidth="23895" windowHeight="9975" activeTab="2"/>
  </bookViews>
  <sheets>
    <sheet name="03163" sheetId="1" r:id="rId1"/>
    <sheet name="Science" sheetId="2" r:id="rId2"/>
    <sheet name="Comm" sheetId="3" r:id="rId3"/>
    <sheet name="Science (2)" sheetId="7" r:id="rId4"/>
    <sheet name="Comm (2)" sheetId="8" r:id="rId5"/>
    <sheet name="Sheet1" sheetId="9" r:id="rId6"/>
    <sheet name="Science (3)" sheetId="10" r:id="rId7"/>
    <sheet name="Comm (3)" sheetId="11" r:id="rId8"/>
    <sheet name="Science (4)" sheetId="12" r:id="rId9"/>
    <sheet name="Comm (4)" sheetId="13" r:id="rId10"/>
  </sheets>
  <definedNames/>
  <calcPr calcId="162913"/>
</workbook>
</file>

<file path=xl/sharedStrings.xml><?xml version="1.0" encoding="utf-8"?>
<sst xmlns="http://schemas.openxmlformats.org/spreadsheetml/2006/main" count="2641" uniqueCount="164">
  <si>
    <t>_x000C_</t>
  </si>
  <si>
    <t>ROLL NO</t>
  </si>
  <si>
    <t>CANDIDATE NAME</t>
  </si>
  <si>
    <t>SUB</t>
  </si>
  <si>
    <t>MRK</t>
  </si>
  <si>
    <t>GRD</t>
  </si>
  <si>
    <t>GRD  SUB MRK   GRD</t>
  </si>
  <si>
    <t>INT</t>
  </si>
  <si>
    <t>L-S</t>
  </si>
  <si>
    <t>UB</t>
  </si>
  <si>
    <t>RESULT</t>
  </si>
  <si>
    <t>ABHAY TIWARI</t>
  </si>
  <si>
    <t>C1</t>
  </si>
  <si>
    <t>B1</t>
  </si>
  <si>
    <t>A2</t>
  </si>
  <si>
    <t>B2</t>
  </si>
  <si>
    <t>PASS</t>
  </si>
  <si>
    <t>ABHINANDAN SHUKLA</t>
  </si>
  <si>
    <t>A1</t>
  </si>
  <si>
    <t>C2</t>
  </si>
  <si>
    <t>ABHISHEK SINGH YADAV</t>
  </si>
  <si>
    <t>D1</t>
  </si>
  <si>
    <t>ANKITA VERMA</t>
  </si>
  <si>
    <t>ANUJ KUMAR</t>
  </si>
  <si>
    <t>ASHISH DWIVEDI</t>
  </si>
  <si>
    <t>AYUSH VISHWAKARMA</t>
  </si>
  <si>
    <t>DIVYAKSHI RAI</t>
  </si>
  <si>
    <t>DIVYANSH PANDOLE</t>
  </si>
  <si>
    <t>GAURAV PATIL</t>
  </si>
  <si>
    <t>D2</t>
  </si>
  <si>
    <t>HIMANSHU CHAURASIA</t>
  </si>
  <si>
    <t>KARTIK DWIVEDI</t>
  </si>
  <si>
    <t>KARTIK KUMAR MALVIYA</t>
  </si>
  <si>
    <t>KHILESH DHOTE</t>
  </si>
  <si>
    <t>KOMAL RANE</t>
  </si>
  <si>
    <t>KRITIKA SHAKYA</t>
  </si>
  <si>
    <t>LAKSHYA KUMAR MEENA</t>
  </si>
  <si>
    <t>MADHAV ASHOK BIWALKAR</t>
  </si>
  <si>
    <t>MANOJ VISHWAKARMA</t>
  </si>
  <si>
    <t>MIHIR JADHAV</t>
  </si>
  <si>
    <t>PARUL SAHU</t>
  </si>
  <si>
    <t>PRACHI SHARMA</t>
  </si>
  <si>
    <t>PRAGYA TRIPATHI</t>
  </si>
  <si>
    <t>PRANAV PUROHIT</t>
  </si>
  <si>
    <t>PRANJAL SINGH CHANDEL</t>
  </si>
  <si>
    <t>PRATIKSHA KANNOJE</t>
  </si>
  <si>
    <t>RASHI DOGRA</t>
  </si>
  <si>
    <t>RITIK KHARE</t>
  </si>
  <si>
    <t>RITU VERMA</t>
  </si>
  <si>
    <t>SAIMA KHAN</t>
  </si>
  <si>
    <t>SATYAM SARATHE</t>
  </si>
  <si>
    <t>SAURABH VISHWAKARMA</t>
  </si>
  <si>
    <t>SHRISHTI PATEL</t>
  </si>
  <si>
    <t>SHRUTI KALE</t>
  </si>
  <si>
    <t>SHUBHAM PATEL</t>
  </si>
  <si>
    <t>SHUBHAM THAKUR</t>
  </si>
  <si>
    <t>SHUBHAM TOMAR</t>
  </si>
  <si>
    <t>SHUBHANGEE SARKAR</t>
  </si>
  <si>
    <t>SOURABH SAHU</t>
  </si>
  <si>
    <t>SRUSTI KATULKAR</t>
  </si>
  <si>
    <t>SURESH CHOUKSEY</t>
  </si>
  <si>
    <t>VIVEK SAROTE</t>
  </si>
  <si>
    <t>ABHINAV TIWARI</t>
  </si>
  <si>
    <t>ABHISHEK PATHAK</t>
  </si>
  <si>
    <t>ASHI JAIN</t>
  </si>
  <si>
    <t>ASHUTOSH GUPTA</t>
  </si>
  <si>
    <t>CHANDAN UIKEY</t>
  </si>
  <si>
    <t>DAREN BAQUAI</t>
  </si>
  <si>
    <t>DEEKSHA RAJ</t>
  </si>
  <si>
    <t>HARSHADITYA BIJOR</t>
  </si>
  <si>
    <t>HRITIK NEMA</t>
  </si>
  <si>
    <t>JAGPREET SINGH REHAL</t>
  </si>
  <si>
    <t>JANIL SHAH</t>
  </si>
  <si>
    <t>KHUSHBOO GOND</t>
  </si>
  <si>
    <t>MARIYA FAROOQUI</t>
  </si>
  <si>
    <t>MEERAL ALI</t>
  </si>
  <si>
    <t>NEERAJ PATIL</t>
  </si>
  <si>
    <t>NIKITA KUMARI</t>
  </si>
  <si>
    <t>NISHA SHARMA</t>
  </si>
  <si>
    <t>RAJ SEJKAR</t>
  </si>
  <si>
    <t>RASHMI UIKEY</t>
  </si>
  <si>
    <t>RIYA SEN</t>
  </si>
  <si>
    <t>RUCHI THAKUR</t>
  </si>
  <si>
    <t>SAKSHI BATHRI</t>
  </si>
  <si>
    <t>SALONI SONI</t>
  </si>
  <si>
    <t>SANDEEP YADAV</t>
  </si>
  <si>
    <t>SANKALP YEOLE</t>
  </si>
  <si>
    <t>SHEIKH SAHIL</t>
  </si>
  <si>
    <t>SONAL SHARMA</t>
  </si>
  <si>
    <t>SUMIT MISHRA</t>
  </si>
  <si>
    <t>SUMIT SINGH CHANDEL</t>
  </si>
  <si>
    <t>SURUCHI SAINI</t>
  </si>
  <si>
    <t>UTKARSHA SHARMA</t>
  </si>
  <si>
    <t>YASH SHARMA</t>
  </si>
  <si>
    <t>YASHAB GARG</t>
  </si>
  <si>
    <t>RESULT-CBSE CLASS-XIIth ( SCIENCE)</t>
  </si>
  <si>
    <t>083</t>
  </si>
  <si>
    <t>044</t>
  </si>
  <si>
    <t>041</t>
  </si>
  <si>
    <t>042</t>
  </si>
  <si>
    <t>043</t>
  </si>
  <si>
    <t>Roll no</t>
  </si>
  <si>
    <t>Eng</t>
  </si>
  <si>
    <t>Hin</t>
  </si>
  <si>
    <t>Comp</t>
  </si>
  <si>
    <t>Bio</t>
  </si>
  <si>
    <t>Mat</t>
  </si>
  <si>
    <t>Phy</t>
  </si>
  <si>
    <t>Chem</t>
  </si>
  <si>
    <t>Tot</t>
  </si>
  <si>
    <t>Per</t>
  </si>
  <si>
    <t>Result</t>
  </si>
  <si>
    <t>Div</t>
  </si>
  <si>
    <t>Pass</t>
  </si>
  <si>
    <t>I</t>
  </si>
  <si>
    <t>II</t>
  </si>
  <si>
    <t>RANK HOLDERS</t>
  </si>
  <si>
    <t>BAL BHARATI PUBLIC SCHOOL, CRWS NISHATPURA, BHOPAL</t>
  </si>
  <si>
    <t>SESSION-2015-2016</t>
  </si>
  <si>
    <t>RESULT-CBSE CLASS-XIIth ( COMMERCE)</t>
  </si>
  <si>
    <t>030</t>
  </si>
  <si>
    <t>054</t>
  </si>
  <si>
    <t>055</t>
  </si>
  <si>
    <t>Name of Candidate</t>
  </si>
  <si>
    <t>Eco</t>
  </si>
  <si>
    <t>Bus</t>
  </si>
  <si>
    <t>Acc</t>
  </si>
  <si>
    <t>BAL BHARATI PUBLIC SCHOOL,CRWS NISHATPURA, BHOPAL.</t>
  </si>
  <si>
    <t>III</t>
  </si>
  <si>
    <t>Z</t>
  </si>
  <si>
    <t>Y</t>
  </si>
  <si>
    <t>X</t>
  </si>
  <si>
    <t>W</t>
  </si>
  <si>
    <t>V</t>
  </si>
  <si>
    <t>U</t>
  </si>
  <si>
    <t>T</t>
  </si>
  <si>
    <t>S</t>
  </si>
  <si>
    <t>SUBJECT</t>
  </si>
  <si>
    <t>NO. OF STUDENTS  APPEARED</t>
  </si>
  <si>
    <t>NO. OF DISTN</t>
  </si>
  <si>
    <t>%AGE (OF DISTN)</t>
  </si>
  <si>
    <t>HIGHEST SCORE</t>
  </si>
  <si>
    <t>NAME OF THE STUDENT</t>
  </si>
  <si>
    <t>SUBJECT AVG</t>
  </si>
  <si>
    <t>E</t>
  </si>
  <si>
    <r>
      <t>ENGLISH CORE</t>
    </r>
    <r>
      <rPr>
        <sz val="10"/>
        <color rgb="FF000000"/>
        <rFont val="Cambria"/>
        <family val="1"/>
      </rPr>
      <t>301</t>
    </r>
  </si>
  <si>
    <t>HINDI 302</t>
  </si>
  <si>
    <r>
      <t>MATHEMATICS</t>
    </r>
    <r>
      <rPr>
        <sz val="10"/>
        <color rgb="FF000000"/>
        <rFont val="Cambria"/>
        <family val="1"/>
      </rPr>
      <t>41</t>
    </r>
  </si>
  <si>
    <t>PHYSICS  42</t>
  </si>
  <si>
    <t>CHEMISTRY  43</t>
  </si>
  <si>
    <t>BIOLOGY  44</t>
  </si>
  <si>
    <t>COMPUTER SCIENCE  83</t>
  </si>
  <si>
    <t> TOTAL</t>
  </si>
  <si>
    <t>Science Stream</t>
  </si>
  <si>
    <t>Commerce Stream</t>
  </si>
  <si>
    <t>S. No</t>
  </si>
  <si>
    <t>RESULT-CBSE CLASS-XIIth ( SCIENCE) SESSION-2015-2016</t>
  </si>
  <si>
    <t>Marksheet</t>
  </si>
  <si>
    <t>Migration</t>
  </si>
  <si>
    <t>Passing Cert</t>
  </si>
  <si>
    <t>TC</t>
  </si>
  <si>
    <t>CM Chq</t>
  </si>
  <si>
    <t>Sign</t>
  </si>
  <si>
    <t>RESULT-CBSE CLASS-XIIth ( COMMERCE) SESSION-2015-2016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</si>
</sst>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rebuchet MS"/>
      <family val="2"/>
    </font>
    <font>
      <sz val="12"/>
      <name val="Trebuchet MS"/>
      <family val="2"/>
    </font>
    <font>
      <u val="single"/>
      <sz val="12"/>
      <name val="Trebuchet MS"/>
      <family val="2"/>
    </font>
    <font>
      <sz val="14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u val="single"/>
      <sz val="11"/>
      <name val="Trebuchet MS"/>
      <family val="2"/>
    </font>
    <font>
      <b/>
      <sz val="10"/>
      <color rgb="FF000000"/>
      <name val="Cambria"/>
      <family val="1"/>
    </font>
    <font>
      <sz val="11"/>
      <color rgb="FF000000"/>
      <name val="Calibri"/>
      <family val="2"/>
    </font>
    <font>
      <sz val="10"/>
      <color rgb="FF000000"/>
      <name val="Cambria"/>
      <family val="1"/>
    </font>
    <font>
      <b/>
      <sz val="11"/>
      <name val="Trebuchet MS"/>
      <family val="2"/>
    </font>
    <font>
      <b/>
      <u val="single"/>
      <sz val="1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3">
    <xf numFmtId="0" fontId="0" fillId="0" borderId="0" xfId="0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0" fontId="19" fillId="0" borderId="0" xfId="0" applyNumberFormat="1" applyFont="1" applyFill="1" applyAlignment="1">
      <alignment horizontal="center"/>
    </xf>
    <xf numFmtId="164" fontId="19" fillId="0" borderId="0" xfId="15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21" fillId="33" borderId="0" xfId="0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 quotePrefix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Border="1"/>
    <xf numFmtId="0" fontId="19" fillId="0" borderId="0" xfId="0" applyFont="1" applyFill="1"/>
    <xf numFmtId="0" fontId="20" fillId="0" borderId="0" xfId="0" applyFont="1" applyFill="1" applyAlignment="1" quotePrefix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4" fontId="18" fillId="0" borderId="0" xfId="15" applyNumberFormat="1" applyFont="1" applyFill="1" applyBorder="1" applyAlignment="1">
      <alignment horizontal="center"/>
    </xf>
    <xf numFmtId="1" fontId="22" fillId="0" borderId="0" xfId="0" applyNumberFormat="1" applyFont="1" applyFill="1" applyBorder="1"/>
    <xf numFmtId="0" fontId="0" fillId="34" borderId="0" xfId="0" applyFill="1"/>
    <xf numFmtId="0" fontId="22" fillId="0" borderId="10" xfId="0" applyFont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2" fillId="33" borderId="10" xfId="0" applyFont="1" applyFill="1" applyBorder="1"/>
    <xf numFmtId="0" fontId="22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18" fillId="33" borderId="0" xfId="0" applyFont="1" applyFill="1"/>
    <xf numFmtId="0" fontId="22" fillId="0" borderId="10" xfId="0" applyFont="1" applyFill="1" applyBorder="1"/>
    <xf numFmtId="0" fontId="22" fillId="0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19" fillId="33" borderId="0" xfId="0" applyFont="1" applyFill="1"/>
    <xf numFmtId="0" fontId="22" fillId="35" borderId="10" xfId="0" applyFont="1" applyFill="1" applyBorder="1" applyAlignment="1">
      <alignment horizontal="right"/>
    </xf>
    <xf numFmtId="0" fontId="19" fillId="35" borderId="0" xfId="0" applyFont="1" applyFill="1" applyBorder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10" xfId="0" applyFont="1" applyFill="1" applyBorder="1" applyAlignment="1">
      <alignment vertical="center"/>
    </xf>
    <xf numFmtId="0" fontId="19" fillId="35" borderId="10" xfId="0" applyFont="1" applyFill="1" applyBorder="1" applyAlignment="1">
      <alignment horizontal="center"/>
    </xf>
    <xf numFmtId="164" fontId="18" fillId="35" borderId="0" xfId="15" applyNumberFormat="1" applyFont="1" applyFill="1" applyBorder="1" applyAlignment="1">
      <alignment horizontal="center"/>
    </xf>
    <xf numFmtId="0" fontId="18" fillId="35" borderId="0" xfId="0" applyFont="1" applyFill="1" applyAlignment="1">
      <alignment horizontal="center"/>
    </xf>
    <xf numFmtId="0" fontId="23" fillId="35" borderId="10" xfId="0" applyFont="1" applyFill="1" applyBorder="1" applyAlignment="1">
      <alignment horizontal="right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7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22" fillId="0" borderId="0" xfId="0" applyFont="1" applyFill="1" applyBorder="1"/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7" fillId="0" borderId="16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6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5" fillId="0" borderId="16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0" fillId="33" borderId="0" xfId="0" applyFont="1" applyFill="1" applyAlignment="1" quotePrefix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81"/>
  <sheetViews>
    <sheetView workbookViewId="0" topLeftCell="A62">
      <selection activeCell="P81" sqref="P81:Q81"/>
    </sheetView>
  </sheetViews>
  <sheetFormatPr defaultColWidth="9.140625" defaultRowHeight="15"/>
  <cols>
    <col min="2" max="2" width="25.28125" style="0" customWidth="1"/>
    <col min="3" max="5" width="9.140625" style="0" hidden="1" customWidth="1"/>
    <col min="6" max="6" width="9.140625" style="26" hidden="1" customWidth="1"/>
    <col min="7" max="7" width="5.8515625" style="26" hidden="1" customWidth="1"/>
    <col min="8" max="12" width="9.140625" style="26" hidden="1" customWidth="1"/>
    <col min="13" max="14" width="9.140625" style="0" hidden="1" customWidth="1"/>
    <col min="15" max="15" width="9.140625" style="14" customWidth="1"/>
  </cols>
  <sheetData>
    <row r="2" ht="15">
      <c r="A2" t="s">
        <v>0</v>
      </c>
    </row>
    <row r="4" spans="1:21" ht="15">
      <c r="A4" t="s">
        <v>1</v>
      </c>
      <c r="B4" t="s">
        <v>2</v>
      </c>
      <c r="C4" t="s">
        <v>3</v>
      </c>
      <c r="D4" t="s">
        <v>4</v>
      </c>
      <c r="E4" t="s">
        <v>5</v>
      </c>
      <c r="F4" s="26" t="s">
        <v>3</v>
      </c>
      <c r="G4" s="26" t="s">
        <v>4</v>
      </c>
      <c r="H4" s="26" t="s">
        <v>5</v>
      </c>
      <c r="I4" s="26" t="s">
        <v>3</v>
      </c>
      <c r="J4" s="26" t="s">
        <v>4</v>
      </c>
      <c r="K4" s="26" t="s">
        <v>5</v>
      </c>
      <c r="L4" s="26" t="s">
        <v>3</v>
      </c>
      <c r="M4" t="s">
        <v>4</v>
      </c>
      <c r="N4" t="s">
        <v>5</v>
      </c>
      <c r="O4" s="14" t="s">
        <v>3</v>
      </c>
      <c r="P4" t="s">
        <v>4</v>
      </c>
      <c r="Q4" t="s">
        <v>6</v>
      </c>
      <c r="R4" t="s">
        <v>7</v>
      </c>
      <c r="S4" t="s">
        <v>8</v>
      </c>
      <c r="T4" t="s">
        <v>9</v>
      </c>
      <c r="U4" t="s">
        <v>10</v>
      </c>
    </row>
    <row r="6" spans="1:21" ht="15">
      <c r="A6">
        <v>1674257</v>
      </c>
      <c r="B6" t="s">
        <v>11</v>
      </c>
      <c r="C6">
        <v>301</v>
      </c>
      <c r="D6">
        <v>66</v>
      </c>
      <c r="E6" t="s">
        <v>12</v>
      </c>
      <c r="F6" s="26">
        <v>302</v>
      </c>
      <c r="G6" s="26">
        <v>66</v>
      </c>
      <c r="H6" s="26" t="s">
        <v>12</v>
      </c>
      <c r="I6" s="26">
        <v>41</v>
      </c>
      <c r="J6" s="26">
        <v>66</v>
      </c>
      <c r="K6" s="26" t="s">
        <v>13</v>
      </c>
      <c r="L6" s="26">
        <v>42</v>
      </c>
      <c r="M6">
        <v>83</v>
      </c>
      <c r="N6" t="s">
        <v>14</v>
      </c>
      <c r="O6" s="14">
        <v>43</v>
      </c>
      <c r="P6">
        <v>71</v>
      </c>
      <c r="Q6" t="s">
        <v>15</v>
      </c>
      <c r="R6" t="s">
        <v>14</v>
      </c>
      <c r="S6" t="s">
        <v>13</v>
      </c>
      <c r="T6" t="s">
        <v>14</v>
      </c>
      <c r="U6" t="s">
        <v>16</v>
      </c>
    </row>
    <row r="7" spans="1:21" ht="15">
      <c r="A7">
        <v>1674258</v>
      </c>
      <c r="B7" t="s">
        <v>17</v>
      </c>
      <c r="C7">
        <v>301</v>
      </c>
      <c r="D7">
        <v>77</v>
      </c>
      <c r="E7" t="s">
        <v>13</v>
      </c>
      <c r="F7" s="26">
        <v>302</v>
      </c>
      <c r="G7" s="26">
        <v>88</v>
      </c>
      <c r="H7" s="26" t="s">
        <v>18</v>
      </c>
      <c r="I7" s="26">
        <v>41</v>
      </c>
      <c r="J7" s="26">
        <v>54</v>
      </c>
      <c r="K7" s="26" t="s">
        <v>12</v>
      </c>
      <c r="L7" s="26">
        <v>42</v>
      </c>
      <c r="M7">
        <v>63</v>
      </c>
      <c r="N7" t="s">
        <v>19</v>
      </c>
      <c r="O7" s="14">
        <v>43</v>
      </c>
      <c r="P7">
        <v>63</v>
      </c>
      <c r="Q7" t="s">
        <v>19</v>
      </c>
      <c r="R7" t="s">
        <v>18</v>
      </c>
      <c r="S7" t="s">
        <v>14</v>
      </c>
      <c r="T7" t="s">
        <v>13</v>
      </c>
      <c r="U7" t="s">
        <v>16</v>
      </c>
    </row>
    <row r="8" spans="1:21" ht="15">
      <c r="A8">
        <v>1674259</v>
      </c>
      <c r="B8" t="s">
        <v>20</v>
      </c>
      <c r="C8">
        <v>301</v>
      </c>
      <c r="D8">
        <v>80</v>
      </c>
      <c r="E8" t="s">
        <v>13</v>
      </c>
      <c r="F8" s="26">
        <v>302</v>
      </c>
      <c r="G8" s="26">
        <v>75</v>
      </c>
      <c r="H8" s="26" t="s">
        <v>15</v>
      </c>
      <c r="I8" s="26">
        <v>41</v>
      </c>
      <c r="J8" s="26">
        <v>50</v>
      </c>
      <c r="K8" s="26" t="s">
        <v>12</v>
      </c>
      <c r="L8" s="26">
        <v>42</v>
      </c>
      <c r="M8">
        <v>59</v>
      </c>
      <c r="N8" t="s">
        <v>21</v>
      </c>
      <c r="O8" s="14">
        <v>43</v>
      </c>
      <c r="P8">
        <v>64</v>
      </c>
      <c r="Q8" t="s">
        <v>19</v>
      </c>
      <c r="R8" t="s">
        <v>13</v>
      </c>
      <c r="S8" t="s">
        <v>13</v>
      </c>
      <c r="T8" t="s">
        <v>13</v>
      </c>
      <c r="U8" t="s">
        <v>16</v>
      </c>
    </row>
    <row r="9" spans="1:21" ht="15">
      <c r="A9">
        <v>1674260</v>
      </c>
      <c r="B9" t="s">
        <v>22</v>
      </c>
      <c r="C9">
        <v>301</v>
      </c>
      <c r="D9">
        <v>80</v>
      </c>
      <c r="E9" t="s">
        <v>13</v>
      </c>
      <c r="F9" s="26">
        <v>41</v>
      </c>
      <c r="G9" s="26">
        <v>68</v>
      </c>
      <c r="H9" s="26" t="s">
        <v>13</v>
      </c>
      <c r="I9" s="26">
        <v>42</v>
      </c>
      <c r="J9" s="26">
        <v>86</v>
      </c>
      <c r="K9" s="26" t="s">
        <v>14</v>
      </c>
      <c r="L9" s="26">
        <v>43</v>
      </c>
      <c r="M9">
        <v>77</v>
      </c>
      <c r="N9" t="s">
        <v>13</v>
      </c>
      <c r="O9" s="14">
        <v>83</v>
      </c>
      <c r="P9">
        <v>86</v>
      </c>
      <c r="Q9" t="s">
        <v>13</v>
      </c>
      <c r="R9" t="s">
        <v>18</v>
      </c>
      <c r="S9" t="s">
        <v>18</v>
      </c>
      <c r="T9" t="s">
        <v>14</v>
      </c>
      <c r="U9" t="s">
        <v>16</v>
      </c>
    </row>
    <row r="10" spans="1:21" ht="15">
      <c r="A10">
        <v>1674261</v>
      </c>
      <c r="B10" t="s">
        <v>23</v>
      </c>
      <c r="C10">
        <v>301</v>
      </c>
      <c r="D10">
        <v>73</v>
      </c>
      <c r="E10" t="s">
        <v>15</v>
      </c>
      <c r="F10" s="26">
        <v>41</v>
      </c>
      <c r="G10" s="26">
        <v>70</v>
      </c>
      <c r="H10" s="26" t="s">
        <v>13</v>
      </c>
      <c r="I10" s="26">
        <v>42</v>
      </c>
      <c r="J10" s="26">
        <v>79</v>
      </c>
      <c r="K10" s="26" t="s">
        <v>13</v>
      </c>
      <c r="L10" s="26">
        <v>43</v>
      </c>
      <c r="M10">
        <v>65</v>
      </c>
      <c r="N10" t="s">
        <v>12</v>
      </c>
      <c r="O10" s="14">
        <v>83</v>
      </c>
      <c r="P10">
        <v>84</v>
      </c>
      <c r="Q10" t="s">
        <v>13</v>
      </c>
      <c r="R10" t="s">
        <v>13</v>
      </c>
      <c r="S10" t="s">
        <v>15</v>
      </c>
      <c r="T10" t="s">
        <v>15</v>
      </c>
      <c r="U10" t="s">
        <v>16</v>
      </c>
    </row>
    <row r="11" spans="1:21" ht="15">
      <c r="A11">
        <v>1674262</v>
      </c>
      <c r="B11" t="s">
        <v>24</v>
      </c>
      <c r="C11">
        <v>301</v>
      </c>
      <c r="D11">
        <v>62</v>
      </c>
      <c r="E11" t="s">
        <v>12</v>
      </c>
      <c r="F11" s="26">
        <v>302</v>
      </c>
      <c r="G11" s="26">
        <v>75</v>
      </c>
      <c r="H11" s="26" t="s">
        <v>15</v>
      </c>
      <c r="I11" s="26">
        <v>41</v>
      </c>
      <c r="J11" s="26">
        <v>58</v>
      </c>
      <c r="K11" s="26" t="s">
        <v>15</v>
      </c>
      <c r="L11" s="26">
        <v>42</v>
      </c>
      <c r="M11">
        <v>70</v>
      </c>
      <c r="N11" t="s">
        <v>15</v>
      </c>
      <c r="O11" s="14">
        <v>43</v>
      </c>
      <c r="P11">
        <v>63</v>
      </c>
      <c r="Q11" t="s">
        <v>19</v>
      </c>
      <c r="R11" t="s">
        <v>13</v>
      </c>
      <c r="S11" t="s">
        <v>13</v>
      </c>
      <c r="T11" t="s">
        <v>14</v>
      </c>
      <c r="U11" t="s">
        <v>16</v>
      </c>
    </row>
    <row r="12" spans="1:21" ht="15">
      <c r="A12">
        <v>1674263</v>
      </c>
      <c r="B12" t="s">
        <v>25</v>
      </c>
      <c r="C12">
        <v>301</v>
      </c>
      <c r="D12">
        <v>72</v>
      </c>
      <c r="E12" t="s">
        <v>15</v>
      </c>
      <c r="F12" s="26">
        <v>302</v>
      </c>
      <c r="G12" s="26">
        <v>80</v>
      </c>
      <c r="H12" s="26" t="s">
        <v>13</v>
      </c>
      <c r="I12" s="26">
        <v>41</v>
      </c>
      <c r="J12" s="26">
        <v>49</v>
      </c>
      <c r="K12" s="26" t="s">
        <v>19</v>
      </c>
      <c r="L12" s="26">
        <v>42</v>
      </c>
      <c r="M12">
        <v>61</v>
      </c>
      <c r="N12" t="s">
        <v>19</v>
      </c>
      <c r="O12" s="14">
        <v>43</v>
      </c>
      <c r="P12">
        <v>62</v>
      </c>
      <c r="Q12" t="s">
        <v>19</v>
      </c>
      <c r="R12" t="s">
        <v>15</v>
      </c>
      <c r="S12" t="s">
        <v>15</v>
      </c>
      <c r="T12" t="s">
        <v>15</v>
      </c>
      <c r="U12" t="s">
        <v>16</v>
      </c>
    </row>
    <row r="13" spans="1:21" ht="15">
      <c r="A13">
        <v>1674264</v>
      </c>
      <c r="B13" t="s">
        <v>26</v>
      </c>
      <c r="C13">
        <v>301</v>
      </c>
      <c r="D13">
        <v>77</v>
      </c>
      <c r="E13" t="s">
        <v>13</v>
      </c>
      <c r="F13" s="26">
        <v>302</v>
      </c>
      <c r="G13" s="26">
        <v>80</v>
      </c>
      <c r="H13" s="26" t="s">
        <v>13</v>
      </c>
      <c r="I13" s="26">
        <v>42</v>
      </c>
      <c r="J13" s="26">
        <v>71</v>
      </c>
      <c r="K13" s="26" t="s">
        <v>15</v>
      </c>
      <c r="L13" s="26">
        <v>43</v>
      </c>
      <c r="M13">
        <v>70</v>
      </c>
      <c r="N13" t="s">
        <v>15</v>
      </c>
      <c r="O13" s="14">
        <v>44</v>
      </c>
      <c r="P13">
        <v>79</v>
      </c>
      <c r="Q13" t="s">
        <v>15</v>
      </c>
      <c r="R13" t="s">
        <v>14</v>
      </c>
      <c r="S13" t="s">
        <v>15</v>
      </c>
      <c r="T13" t="s">
        <v>13</v>
      </c>
      <c r="U13" t="s">
        <v>16</v>
      </c>
    </row>
    <row r="14" spans="1:21" ht="15">
      <c r="A14">
        <v>1674265</v>
      </c>
      <c r="B14" t="s">
        <v>27</v>
      </c>
      <c r="C14">
        <v>301</v>
      </c>
      <c r="D14">
        <v>53</v>
      </c>
      <c r="E14" t="s">
        <v>21</v>
      </c>
      <c r="F14" s="26">
        <v>302</v>
      </c>
      <c r="G14" s="26">
        <v>54</v>
      </c>
      <c r="H14" s="26" t="s">
        <v>21</v>
      </c>
      <c r="I14" s="26">
        <v>41</v>
      </c>
      <c r="J14" s="26">
        <v>65</v>
      </c>
      <c r="K14" s="26" t="s">
        <v>15</v>
      </c>
      <c r="L14" s="26">
        <v>42</v>
      </c>
      <c r="M14">
        <v>60</v>
      </c>
      <c r="N14" t="s">
        <v>21</v>
      </c>
      <c r="O14" s="14">
        <v>43</v>
      </c>
      <c r="P14">
        <v>62</v>
      </c>
      <c r="Q14" t="s">
        <v>19</v>
      </c>
      <c r="R14" t="s">
        <v>15</v>
      </c>
      <c r="S14" t="s">
        <v>15</v>
      </c>
      <c r="T14" t="s">
        <v>18</v>
      </c>
      <c r="U14" t="s">
        <v>16</v>
      </c>
    </row>
    <row r="15" spans="1:21" ht="15">
      <c r="A15">
        <v>1674266</v>
      </c>
      <c r="B15" t="s">
        <v>28</v>
      </c>
      <c r="C15">
        <v>301</v>
      </c>
      <c r="D15">
        <v>34</v>
      </c>
      <c r="E15" t="s">
        <v>29</v>
      </c>
      <c r="F15" s="26">
        <v>41</v>
      </c>
      <c r="G15" s="26">
        <v>42</v>
      </c>
      <c r="H15" s="26" t="s">
        <v>21</v>
      </c>
      <c r="I15" s="26">
        <v>42</v>
      </c>
      <c r="J15" s="26">
        <v>52</v>
      </c>
      <c r="K15" s="26" t="s">
        <v>29</v>
      </c>
      <c r="L15" s="26">
        <v>43</v>
      </c>
      <c r="M15">
        <v>53</v>
      </c>
      <c r="N15" t="s">
        <v>21</v>
      </c>
      <c r="O15" s="14">
        <v>83</v>
      </c>
      <c r="P15">
        <v>79</v>
      </c>
      <c r="Q15" t="s">
        <v>15</v>
      </c>
      <c r="R15" t="s">
        <v>13</v>
      </c>
      <c r="S15" t="s">
        <v>15</v>
      </c>
      <c r="T15" t="s">
        <v>14</v>
      </c>
      <c r="U15" t="s">
        <v>16</v>
      </c>
    </row>
    <row r="16" spans="1:21" ht="15">
      <c r="A16">
        <v>1674267</v>
      </c>
      <c r="B16" t="s">
        <v>30</v>
      </c>
      <c r="C16">
        <v>301</v>
      </c>
      <c r="D16">
        <v>43</v>
      </c>
      <c r="E16" t="s">
        <v>29</v>
      </c>
      <c r="F16" s="26">
        <v>302</v>
      </c>
      <c r="G16" s="26">
        <v>59</v>
      </c>
      <c r="H16" s="26" t="s">
        <v>19</v>
      </c>
      <c r="I16" s="26">
        <v>41</v>
      </c>
      <c r="J16" s="26">
        <v>74</v>
      </c>
      <c r="K16" s="26" t="s">
        <v>13</v>
      </c>
      <c r="L16" s="26">
        <v>42</v>
      </c>
      <c r="M16">
        <v>70</v>
      </c>
      <c r="N16" t="s">
        <v>15</v>
      </c>
      <c r="O16" s="14">
        <v>43</v>
      </c>
      <c r="P16">
        <v>67</v>
      </c>
      <c r="Q16" t="s">
        <v>12</v>
      </c>
      <c r="R16" t="s">
        <v>15</v>
      </c>
      <c r="S16" t="s">
        <v>15</v>
      </c>
      <c r="T16" t="s">
        <v>14</v>
      </c>
      <c r="U16" t="s">
        <v>16</v>
      </c>
    </row>
    <row r="17" spans="1:21" ht="15">
      <c r="A17">
        <v>1674268</v>
      </c>
      <c r="B17" t="s">
        <v>31</v>
      </c>
      <c r="C17">
        <v>301</v>
      </c>
      <c r="D17">
        <v>90</v>
      </c>
      <c r="E17" t="s">
        <v>18</v>
      </c>
      <c r="F17" s="26">
        <v>302</v>
      </c>
      <c r="G17" s="26">
        <v>92</v>
      </c>
      <c r="H17" s="26" t="s">
        <v>18</v>
      </c>
      <c r="I17" s="26">
        <v>41</v>
      </c>
      <c r="J17" s="26">
        <v>68</v>
      </c>
      <c r="K17" s="26" t="s">
        <v>13</v>
      </c>
      <c r="L17" s="26">
        <v>42</v>
      </c>
      <c r="M17">
        <v>83</v>
      </c>
      <c r="N17" t="s">
        <v>14</v>
      </c>
      <c r="O17" s="14">
        <v>43</v>
      </c>
      <c r="P17">
        <v>73</v>
      </c>
      <c r="Q17" t="s">
        <v>15</v>
      </c>
      <c r="R17" t="s">
        <v>18</v>
      </c>
      <c r="S17" t="s">
        <v>13</v>
      </c>
      <c r="T17" t="s">
        <v>14</v>
      </c>
      <c r="U17" t="s">
        <v>16</v>
      </c>
    </row>
    <row r="18" spans="1:21" ht="15">
      <c r="A18">
        <v>1674269</v>
      </c>
      <c r="B18" t="s">
        <v>32</v>
      </c>
      <c r="C18">
        <v>301</v>
      </c>
      <c r="D18">
        <v>71</v>
      </c>
      <c r="E18" t="s">
        <v>15</v>
      </c>
      <c r="F18" s="26">
        <v>302</v>
      </c>
      <c r="G18" s="26">
        <v>74</v>
      </c>
      <c r="H18" s="26" t="s">
        <v>15</v>
      </c>
      <c r="I18" s="26">
        <v>42</v>
      </c>
      <c r="J18" s="26">
        <v>67</v>
      </c>
      <c r="K18" s="26" t="s">
        <v>12</v>
      </c>
      <c r="L18" s="26">
        <v>43</v>
      </c>
      <c r="M18">
        <v>63</v>
      </c>
      <c r="N18" t="s">
        <v>19</v>
      </c>
      <c r="O18" s="14">
        <v>44</v>
      </c>
      <c r="P18">
        <v>83</v>
      </c>
      <c r="Q18" t="s">
        <v>15</v>
      </c>
      <c r="R18" t="s">
        <v>18</v>
      </c>
      <c r="S18" t="s">
        <v>13</v>
      </c>
      <c r="T18" t="s">
        <v>15</v>
      </c>
      <c r="U18" t="s">
        <v>16</v>
      </c>
    </row>
    <row r="19" spans="1:21" ht="15">
      <c r="A19">
        <v>1674270</v>
      </c>
      <c r="B19" t="s">
        <v>33</v>
      </c>
      <c r="C19">
        <v>301</v>
      </c>
      <c r="D19">
        <v>50</v>
      </c>
      <c r="E19" t="s">
        <v>21</v>
      </c>
      <c r="F19" s="26">
        <v>302</v>
      </c>
      <c r="G19" s="26">
        <v>63</v>
      </c>
      <c r="H19" s="26" t="s">
        <v>19</v>
      </c>
      <c r="I19" s="26">
        <v>41</v>
      </c>
      <c r="J19" s="26">
        <v>52</v>
      </c>
      <c r="K19" s="26" t="s">
        <v>12</v>
      </c>
      <c r="L19" s="26">
        <v>42</v>
      </c>
      <c r="M19">
        <v>53</v>
      </c>
      <c r="N19" t="s">
        <v>21</v>
      </c>
      <c r="O19" s="14">
        <v>43</v>
      </c>
      <c r="P19">
        <v>64</v>
      </c>
      <c r="Q19" t="s">
        <v>19</v>
      </c>
      <c r="R19" t="s">
        <v>13</v>
      </c>
      <c r="S19" t="s">
        <v>13</v>
      </c>
      <c r="T19" t="s">
        <v>14</v>
      </c>
      <c r="U19" t="s">
        <v>16</v>
      </c>
    </row>
    <row r="20" spans="1:21" ht="15">
      <c r="A20">
        <v>1674271</v>
      </c>
      <c r="B20" t="s">
        <v>34</v>
      </c>
      <c r="C20">
        <v>301</v>
      </c>
      <c r="D20">
        <v>70</v>
      </c>
      <c r="E20" t="s">
        <v>15</v>
      </c>
      <c r="F20" s="26">
        <v>302</v>
      </c>
      <c r="G20" s="26">
        <v>86</v>
      </c>
      <c r="H20" s="26" t="s">
        <v>14</v>
      </c>
      <c r="I20" s="26">
        <v>41</v>
      </c>
      <c r="J20" s="26">
        <v>75</v>
      </c>
      <c r="K20" s="26" t="s">
        <v>13</v>
      </c>
      <c r="L20" s="26">
        <v>42</v>
      </c>
      <c r="M20">
        <v>73</v>
      </c>
      <c r="N20" t="s">
        <v>15</v>
      </c>
      <c r="O20" s="14">
        <v>43</v>
      </c>
      <c r="P20">
        <v>69</v>
      </c>
      <c r="Q20" t="s">
        <v>12</v>
      </c>
      <c r="R20" t="s">
        <v>13</v>
      </c>
      <c r="S20" t="s">
        <v>15</v>
      </c>
      <c r="T20" t="s">
        <v>14</v>
      </c>
      <c r="U20" t="s">
        <v>16</v>
      </c>
    </row>
    <row r="21" spans="1:21" ht="15">
      <c r="A21">
        <v>1674272</v>
      </c>
      <c r="B21" t="s">
        <v>35</v>
      </c>
      <c r="C21">
        <v>301</v>
      </c>
      <c r="D21">
        <v>76</v>
      </c>
      <c r="E21" t="s">
        <v>13</v>
      </c>
      <c r="F21" s="26">
        <v>302</v>
      </c>
      <c r="G21" s="26">
        <v>89</v>
      </c>
      <c r="H21" s="26" t="s">
        <v>18</v>
      </c>
      <c r="I21" s="26">
        <v>41</v>
      </c>
      <c r="J21" s="26">
        <v>87</v>
      </c>
      <c r="K21" s="26" t="s">
        <v>14</v>
      </c>
      <c r="L21" s="26">
        <v>42</v>
      </c>
      <c r="M21">
        <v>88</v>
      </c>
      <c r="N21" t="s">
        <v>14</v>
      </c>
      <c r="O21" s="14">
        <v>43</v>
      </c>
      <c r="P21">
        <v>88</v>
      </c>
      <c r="Q21" t="s">
        <v>14</v>
      </c>
      <c r="R21" t="s">
        <v>18</v>
      </c>
      <c r="S21" t="s">
        <v>15</v>
      </c>
      <c r="T21" t="s">
        <v>15</v>
      </c>
      <c r="U21" t="s">
        <v>16</v>
      </c>
    </row>
    <row r="22" spans="1:21" ht="15">
      <c r="A22">
        <v>1674273</v>
      </c>
      <c r="B22" t="s">
        <v>36</v>
      </c>
      <c r="C22">
        <v>301</v>
      </c>
      <c r="D22">
        <v>61</v>
      </c>
      <c r="E22" t="s">
        <v>19</v>
      </c>
      <c r="F22" s="26">
        <v>41</v>
      </c>
      <c r="G22" s="26">
        <v>53</v>
      </c>
      <c r="H22" s="26" t="s">
        <v>12</v>
      </c>
      <c r="I22" s="26">
        <v>42</v>
      </c>
      <c r="J22" s="26">
        <v>74</v>
      </c>
      <c r="K22" s="26" t="s">
        <v>15</v>
      </c>
      <c r="L22" s="26">
        <v>43</v>
      </c>
      <c r="M22">
        <v>71</v>
      </c>
      <c r="N22" t="s">
        <v>15</v>
      </c>
      <c r="O22" s="14">
        <v>83</v>
      </c>
      <c r="P22">
        <v>87</v>
      </c>
      <c r="Q22" t="s">
        <v>13</v>
      </c>
      <c r="R22" t="s">
        <v>14</v>
      </c>
      <c r="S22" t="s">
        <v>13</v>
      </c>
      <c r="T22" t="s">
        <v>15</v>
      </c>
      <c r="U22" t="s">
        <v>16</v>
      </c>
    </row>
    <row r="23" spans="1:21" ht="15">
      <c r="A23">
        <v>1674274</v>
      </c>
      <c r="B23" t="s">
        <v>37</v>
      </c>
      <c r="C23">
        <v>301</v>
      </c>
      <c r="D23">
        <v>64</v>
      </c>
      <c r="E23" t="s">
        <v>12</v>
      </c>
      <c r="F23" s="26">
        <v>41</v>
      </c>
      <c r="G23" s="26">
        <v>49</v>
      </c>
      <c r="H23" s="26" t="s">
        <v>19</v>
      </c>
      <c r="I23" s="26">
        <v>42</v>
      </c>
      <c r="J23" s="26">
        <v>61</v>
      </c>
      <c r="K23" s="26" t="s">
        <v>19</v>
      </c>
      <c r="L23" s="26">
        <v>43</v>
      </c>
      <c r="M23">
        <v>64</v>
      </c>
      <c r="N23" t="s">
        <v>19</v>
      </c>
      <c r="O23" s="14">
        <v>83</v>
      </c>
      <c r="P23">
        <v>74</v>
      </c>
      <c r="Q23" t="s">
        <v>12</v>
      </c>
      <c r="R23" t="s">
        <v>14</v>
      </c>
      <c r="S23" t="s">
        <v>13</v>
      </c>
      <c r="T23" t="s">
        <v>13</v>
      </c>
      <c r="U23" t="s">
        <v>16</v>
      </c>
    </row>
    <row r="24" spans="1:21" ht="15">
      <c r="A24">
        <v>1674275</v>
      </c>
      <c r="B24" t="s">
        <v>38</v>
      </c>
      <c r="C24">
        <v>301</v>
      </c>
      <c r="D24">
        <v>88</v>
      </c>
      <c r="E24" t="s">
        <v>14</v>
      </c>
      <c r="F24" s="26">
        <v>41</v>
      </c>
      <c r="G24" s="26">
        <v>97</v>
      </c>
      <c r="H24" s="26" t="s">
        <v>18</v>
      </c>
      <c r="I24" s="26">
        <v>42</v>
      </c>
      <c r="J24" s="26">
        <v>95</v>
      </c>
      <c r="K24" s="26" t="s">
        <v>18</v>
      </c>
      <c r="L24" s="26">
        <v>43</v>
      </c>
      <c r="M24">
        <v>95</v>
      </c>
      <c r="N24" t="s">
        <v>18</v>
      </c>
      <c r="O24" s="14">
        <v>83</v>
      </c>
      <c r="P24">
        <v>99</v>
      </c>
      <c r="Q24" t="s">
        <v>18</v>
      </c>
      <c r="R24" t="s">
        <v>18</v>
      </c>
      <c r="S24" t="s">
        <v>18</v>
      </c>
      <c r="T24" t="s">
        <v>18</v>
      </c>
      <c r="U24" t="s">
        <v>16</v>
      </c>
    </row>
    <row r="25" spans="1:21" ht="15">
      <c r="A25">
        <v>1674276</v>
      </c>
      <c r="B25" t="s">
        <v>39</v>
      </c>
      <c r="C25">
        <v>301</v>
      </c>
      <c r="D25">
        <v>64</v>
      </c>
      <c r="E25" t="s">
        <v>12</v>
      </c>
      <c r="F25" s="26">
        <v>41</v>
      </c>
      <c r="G25" s="26">
        <v>54</v>
      </c>
      <c r="H25" s="26" t="s">
        <v>12</v>
      </c>
      <c r="I25" s="26">
        <v>42</v>
      </c>
      <c r="J25" s="26">
        <v>67</v>
      </c>
      <c r="K25" s="26" t="s">
        <v>12</v>
      </c>
      <c r="L25" s="26">
        <v>43</v>
      </c>
      <c r="M25">
        <v>54</v>
      </c>
      <c r="N25" t="s">
        <v>21</v>
      </c>
      <c r="O25" s="14">
        <v>83</v>
      </c>
      <c r="P25">
        <v>89</v>
      </c>
      <c r="Q25" t="s">
        <v>14</v>
      </c>
      <c r="R25" t="s">
        <v>14</v>
      </c>
      <c r="S25" t="s">
        <v>15</v>
      </c>
      <c r="T25" t="s">
        <v>14</v>
      </c>
      <c r="U25" t="s">
        <v>16</v>
      </c>
    </row>
    <row r="26" spans="1:21" ht="15">
      <c r="A26">
        <v>1674277</v>
      </c>
      <c r="B26" t="s">
        <v>40</v>
      </c>
      <c r="C26">
        <v>301</v>
      </c>
      <c r="D26">
        <v>75</v>
      </c>
      <c r="E26" t="s">
        <v>15</v>
      </c>
      <c r="F26" s="26">
        <v>302</v>
      </c>
      <c r="G26" s="26">
        <v>85</v>
      </c>
      <c r="H26" s="26" t="s">
        <v>14</v>
      </c>
      <c r="I26" s="26">
        <v>42</v>
      </c>
      <c r="J26" s="26">
        <v>65</v>
      </c>
      <c r="K26" s="26" t="s">
        <v>12</v>
      </c>
      <c r="L26" s="26">
        <v>43</v>
      </c>
      <c r="M26">
        <v>75</v>
      </c>
      <c r="N26" t="s">
        <v>15</v>
      </c>
      <c r="O26" s="14">
        <v>44</v>
      </c>
      <c r="P26">
        <v>88</v>
      </c>
      <c r="Q26" t="s">
        <v>13</v>
      </c>
      <c r="R26" t="s">
        <v>18</v>
      </c>
      <c r="S26" t="s">
        <v>15</v>
      </c>
      <c r="T26" t="s">
        <v>13</v>
      </c>
      <c r="U26" t="s">
        <v>16</v>
      </c>
    </row>
    <row r="27" spans="1:21" ht="15">
      <c r="A27">
        <v>1674278</v>
      </c>
      <c r="B27" t="s">
        <v>41</v>
      </c>
      <c r="C27">
        <v>301</v>
      </c>
      <c r="D27">
        <v>75</v>
      </c>
      <c r="E27" t="s">
        <v>15</v>
      </c>
      <c r="F27" s="26">
        <v>41</v>
      </c>
      <c r="G27" s="26">
        <v>56</v>
      </c>
      <c r="H27" s="26" t="s">
        <v>12</v>
      </c>
      <c r="I27" s="26">
        <v>42</v>
      </c>
      <c r="J27" s="26">
        <v>79</v>
      </c>
      <c r="K27" s="26" t="s">
        <v>13</v>
      </c>
      <c r="L27" s="26">
        <v>43</v>
      </c>
      <c r="M27">
        <v>74</v>
      </c>
      <c r="N27" t="s">
        <v>15</v>
      </c>
      <c r="O27" s="14">
        <v>83</v>
      </c>
      <c r="P27">
        <v>95</v>
      </c>
      <c r="Q27" t="s">
        <v>18</v>
      </c>
      <c r="R27" t="s">
        <v>18</v>
      </c>
      <c r="S27" t="s">
        <v>14</v>
      </c>
      <c r="T27" t="s">
        <v>14</v>
      </c>
      <c r="U27" t="s">
        <v>16</v>
      </c>
    </row>
    <row r="28" spans="1:21" ht="15">
      <c r="A28">
        <v>1674279</v>
      </c>
      <c r="B28" t="s">
        <v>42</v>
      </c>
      <c r="C28">
        <v>301</v>
      </c>
      <c r="D28">
        <v>90</v>
      </c>
      <c r="E28" t="s">
        <v>18</v>
      </c>
      <c r="F28" s="26">
        <v>41</v>
      </c>
      <c r="G28" s="26">
        <v>95</v>
      </c>
      <c r="H28" s="26" t="s">
        <v>18</v>
      </c>
      <c r="I28" s="26">
        <v>42</v>
      </c>
      <c r="J28" s="26">
        <v>93</v>
      </c>
      <c r="K28" s="26" t="s">
        <v>18</v>
      </c>
      <c r="L28" s="26">
        <v>43</v>
      </c>
      <c r="M28">
        <v>95</v>
      </c>
      <c r="N28" t="s">
        <v>18</v>
      </c>
      <c r="O28" s="14">
        <v>83</v>
      </c>
      <c r="P28">
        <v>97</v>
      </c>
      <c r="Q28" t="s">
        <v>18</v>
      </c>
      <c r="R28" t="s">
        <v>18</v>
      </c>
      <c r="S28" t="s">
        <v>18</v>
      </c>
      <c r="T28" t="s">
        <v>18</v>
      </c>
      <c r="U28" t="s">
        <v>16</v>
      </c>
    </row>
    <row r="29" spans="1:21" ht="15">
      <c r="A29">
        <v>1674280</v>
      </c>
      <c r="B29" t="s">
        <v>43</v>
      </c>
      <c r="C29">
        <v>301</v>
      </c>
      <c r="D29">
        <v>72</v>
      </c>
      <c r="E29" t="s">
        <v>15</v>
      </c>
      <c r="F29" s="26">
        <v>302</v>
      </c>
      <c r="G29" s="26">
        <v>84</v>
      </c>
      <c r="H29" s="26" t="s">
        <v>14</v>
      </c>
      <c r="I29" s="26">
        <v>41</v>
      </c>
      <c r="J29" s="26">
        <v>36</v>
      </c>
      <c r="K29" s="26" t="s">
        <v>21</v>
      </c>
      <c r="L29" s="26">
        <v>42</v>
      </c>
      <c r="M29">
        <v>60</v>
      </c>
      <c r="N29" t="s">
        <v>21</v>
      </c>
      <c r="O29" s="14">
        <v>43</v>
      </c>
      <c r="P29">
        <v>69</v>
      </c>
      <c r="Q29" t="s">
        <v>12</v>
      </c>
      <c r="R29" t="s">
        <v>15</v>
      </c>
      <c r="S29" t="s">
        <v>13</v>
      </c>
      <c r="T29" t="s">
        <v>14</v>
      </c>
      <c r="U29" t="s">
        <v>16</v>
      </c>
    </row>
    <row r="30" spans="1:21" ht="15">
      <c r="A30">
        <v>1674281</v>
      </c>
      <c r="B30" t="s">
        <v>44</v>
      </c>
      <c r="C30">
        <v>301</v>
      </c>
      <c r="D30">
        <v>54</v>
      </c>
      <c r="E30" t="s">
        <v>19</v>
      </c>
      <c r="F30" s="26">
        <v>302</v>
      </c>
      <c r="G30" s="26">
        <v>51</v>
      </c>
      <c r="H30" s="26" t="s">
        <v>21</v>
      </c>
      <c r="I30" s="26">
        <v>41</v>
      </c>
      <c r="J30" s="26">
        <v>34</v>
      </c>
      <c r="K30" s="26" t="s">
        <v>29</v>
      </c>
      <c r="L30" s="26">
        <v>42</v>
      </c>
      <c r="M30">
        <v>58</v>
      </c>
      <c r="N30" t="s">
        <v>21</v>
      </c>
      <c r="O30" s="14">
        <v>43</v>
      </c>
      <c r="P30">
        <v>50</v>
      </c>
      <c r="Q30" t="s">
        <v>29</v>
      </c>
      <c r="R30" t="s">
        <v>14</v>
      </c>
      <c r="S30" t="s">
        <v>15</v>
      </c>
      <c r="T30" t="s">
        <v>14</v>
      </c>
      <c r="U30" t="s">
        <v>16</v>
      </c>
    </row>
    <row r="31" spans="1:21" ht="15">
      <c r="A31">
        <v>1674282</v>
      </c>
      <c r="B31" t="s">
        <v>45</v>
      </c>
      <c r="C31">
        <v>301</v>
      </c>
      <c r="D31">
        <v>65</v>
      </c>
      <c r="E31" t="s">
        <v>12</v>
      </c>
      <c r="F31" s="26">
        <v>41</v>
      </c>
      <c r="G31" s="26">
        <v>73</v>
      </c>
      <c r="H31" s="26" t="s">
        <v>13</v>
      </c>
      <c r="I31" s="26">
        <v>42</v>
      </c>
      <c r="J31" s="26">
        <v>82</v>
      </c>
      <c r="K31" s="26" t="s">
        <v>13</v>
      </c>
      <c r="L31" s="26">
        <v>43</v>
      </c>
      <c r="M31">
        <v>63</v>
      </c>
      <c r="N31" t="s">
        <v>19</v>
      </c>
      <c r="O31" s="14">
        <v>83</v>
      </c>
      <c r="P31">
        <v>89</v>
      </c>
      <c r="Q31" t="s">
        <v>14</v>
      </c>
      <c r="R31" t="s">
        <v>18</v>
      </c>
      <c r="S31" t="s">
        <v>15</v>
      </c>
      <c r="T31" t="s">
        <v>15</v>
      </c>
      <c r="U31" t="s">
        <v>16</v>
      </c>
    </row>
    <row r="32" spans="1:21" ht="15">
      <c r="A32">
        <v>1674283</v>
      </c>
      <c r="B32" t="s">
        <v>46</v>
      </c>
      <c r="C32">
        <v>301</v>
      </c>
      <c r="D32">
        <v>80</v>
      </c>
      <c r="E32" t="s">
        <v>13</v>
      </c>
      <c r="F32" s="26">
        <v>302</v>
      </c>
      <c r="G32" s="26">
        <v>86</v>
      </c>
      <c r="H32" s="26" t="s">
        <v>14</v>
      </c>
      <c r="I32" s="26">
        <v>41</v>
      </c>
      <c r="J32" s="26">
        <v>67</v>
      </c>
      <c r="K32" s="26" t="s">
        <v>13</v>
      </c>
      <c r="L32" s="26">
        <v>42</v>
      </c>
      <c r="M32">
        <v>81</v>
      </c>
      <c r="N32" t="s">
        <v>13</v>
      </c>
      <c r="O32" s="14">
        <v>43</v>
      </c>
      <c r="P32">
        <v>71</v>
      </c>
      <c r="Q32" t="s">
        <v>15</v>
      </c>
      <c r="R32" t="s">
        <v>18</v>
      </c>
      <c r="S32" t="s">
        <v>18</v>
      </c>
      <c r="T32" t="s">
        <v>18</v>
      </c>
      <c r="U32" t="s">
        <v>16</v>
      </c>
    </row>
    <row r="33" spans="1:21" ht="15">
      <c r="A33">
        <v>1674284</v>
      </c>
      <c r="B33" t="s">
        <v>47</v>
      </c>
      <c r="C33">
        <v>301</v>
      </c>
      <c r="D33">
        <v>67</v>
      </c>
      <c r="E33" t="s">
        <v>12</v>
      </c>
      <c r="F33" s="26">
        <v>41</v>
      </c>
      <c r="G33" s="26">
        <v>77</v>
      </c>
      <c r="H33" s="26" t="s">
        <v>14</v>
      </c>
      <c r="I33" s="26">
        <v>42</v>
      </c>
      <c r="J33" s="26">
        <v>79</v>
      </c>
      <c r="K33" s="26" t="s">
        <v>13</v>
      </c>
      <c r="L33" s="26">
        <v>43</v>
      </c>
      <c r="M33">
        <v>75</v>
      </c>
      <c r="N33" t="s">
        <v>15</v>
      </c>
      <c r="O33" s="14">
        <v>83</v>
      </c>
      <c r="P33">
        <v>77</v>
      </c>
      <c r="Q33" t="s">
        <v>15</v>
      </c>
      <c r="R33" t="s">
        <v>15</v>
      </c>
      <c r="S33" t="s">
        <v>21</v>
      </c>
      <c r="T33" t="s">
        <v>15</v>
      </c>
      <c r="U33" t="s">
        <v>16</v>
      </c>
    </row>
    <row r="34" spans="1:21" ht="15">
      <c r="A34">
        <v>1674285</v>
      </c>
      <c r="B34" t="s">
        <v>48</v>
      </c>
      <c r="C34">
        <v>301</v>
      </c>
      <c r="D34">
        <v>77</v>
      </c>
      <c r="E34" t="s">
        <v>13</v>
      </c>
      <c r="F34" s="26">
        <v>302</v>
      </c>
      <c r="G34" s="26">
        <v>90</v>
      </c>
      <c r="H34" s="26" t="s">
        <v>18</v>
      </c>
      <c r="I34" s="26">
        <v>42</v>
      </c>
      <c r="J34" s="26">
        <v>76</v>
      </c>
      <c r="K34" s="26" t="s">
        <v>13</v>
      </c>
      <c r="L34" s="26">
        <v>43</v>
      </c>
      <c r="M34">
        <v>56</v>
      </c>
      <c r="N34" t="s">
        <v>21</v>
      </c>
      <c r="O34" s="14">
        <v>44</v>
      </c>
      <c r="P34">
        <v>86</v>
      </c>
      <c r="Q34" t="s">
        <v>13</v>
      </c>
      <c r="R34" t="s">
        <v>14</v>
      </c>
      <c r="S34" t="s">
        <v>15</v>
      </c>
      <c r="T34" t="s">
        <v>14</v>
      </c>
      <c r="U34" t="s">
        <v>16</v>
      </c>
    </row>
    <row r="35" spans="1:21" ht="15">
      <c r="A35">
        <v>1674286</v>
      </c>
      <c r="B35" t="s">
        <v>49</v>
      </c>
      <c r="C35">
        <v>301</v>
      </c>
      <c r="D35">
        <v>71</v>
      </c>
      <c r="E35" t="s">
        <v>15</v>
      </c>
      <c r="F35" s="26">
        <v>302</v>
      </c>
      <c r="G35" s="26">
        <v>80</v>
      </c>
      <c r="H35" s="26" t="s">
        <v>13</v>
      </c>
      <c r="I35" s="26">
        <v>42</v>
      </c>
      <c r="J35" s="26">
        <v>60</v>
      </c>
      <c r="K35" s="26" t="s">
        <v>21</v>
      </c>
      <c r="L35" s="26">
        <v>43</v>
      </c>
      <c r="M35">
        <v>63</v>
      </c>
      <c r="N35" t="s">
        <v>19</v>
      </c>
      <c r="O35" s="14">
        <v>44</v>
      </c>
      <c r="P35">
        <v>86</v>
      </c>
      <c r="Q35" t="s">
        <v>13</v>
      </c>
      <c r="R35" t="s">
        <v>18</v>
      </c>
      <c r="S35" t="s">
        <v>15</v>
      </c>
      <c r="T35" t="s">
        <v>14</v>
      </c>
      <c r="U35" t="s">
        <v>16</v>
      </c>
    </row>
    <row r="36" spans="1:21" ht="15">
      <c r="A36">
        <v>1674287</v>
      </c>
      <c r="B36" t="s">
        <v>50</v>
      </c>
      <c r="C36">
        <v>301</v>
      </c>
      <c r="D36">
        <v>75</v>
      </c>
      <c r="E36" t="s">
        <v>15</v>
      </c>
      <c r="F36" s="26">
        <v>302</v>
      </c>
      <c r="G36" s="26">
        <v>91</v>
      </c>
      <c r="H36" s="26" t="s">
        <v>18</v>
      </c>
      <c r="I36" s="26">
        <v>41</v>
      </c>
      <c r="J36" s="26">
        <v>87</v>
      </c>
      <c r="K36" s="26" t="s">
        <v>14</v>
      </c>
      <c r="L36" s="26">
        <v>42</v>
      </c>
      <c r="M36">
        <v>80</v>
      </c>
      <c r="N36" t="s">
        <v>13</v>
      </c>
      <c r="O36" s="14">
        <v>43</v>
      </c>
      <c r="P36">
        <v>75</v>
      </c>
      <c r="Q36" t="s">
        <v>15</v>
      </c>
      <c r="R36" t="s">
        <v>14</v>
      </c>
      <c r="S36" t="s">
        <v>18</v>
      </c>
      <c r="T36" t="s">
        <v>14</v>
      </c>
      <c r="U36" t="s">
        <v>16</v>
      </c>
    </row>
    <row r="37" spans="1:21" ht="15">
      <c r="A37">
        <v>1674288</v>
      </c>
      <c r="B37" t="s">
        <v>51</v>
      </c>
      <c r="C37">
        <v>301</v>
      </c>
      <c r="D37">
        <v>80</v>
      </c>
      <c r="E37" t="s">
        <v>13</v>
      </c>
      <c r="F37" s="26">
        <v>41</v>
      </c>
      <c r="G37" s="26">
        <v>90</v>
      </c>
      <c r="H37" s="26" t="s">
        <v>18</v>
      </c>
      <c r="I37" s="26">
        <v>42</v>
      </c>
      <c r="J37" s="26">
        <v>95</v>
      </c>
      <c r="K37" s="26" t="s">
        <v>18</v>
      </c>
      <c r="L37" s="26">
        <v>43</v>
      </c>
      <c r="M37">
        <v>88</v>
      </c>
      <c r="N37" t="s">
        <v>14</v>
      </c>
      <c r="O37" s="14">
        <v>83</v>
      </c>
      <c r="P37">
        <v>95</v>
      </c>
      <c r="Q37" t="s">
        <v>18</v>
      </c>
      <c r="R37" t="s">
        <v>18</v>
      </c>
      <c r="S37" t="s">
        <v>18</v>
      </c>
      <c r="T37" t="s">
        <v>18</v>
      </c>
      <c r="U37" t="s">
        <v>16</v>
      </c>
    </row>
    <row r="38" spans="1:21" ht="15">
      <c r="A38">
        <v>1674289</v>
      </c>
      <c r="B38" t="s">
        <v>52</v>
      </c>
      <c r="C38">
        <v>301</v>
      </c>
      <c r="D38">
        <v>68</v>
      </c>
      <c r="E38" t="s">
        <v>12</v>
      </c>
      <c r="F38" s="26">
        <v>302</v>
      </c>
      <c r="G38" s="26">
        <v>90</v>
      </c>
      <c r="H38" s="26" t="s">
        <v>18</v>
      </c>
      <c r="I38" s="26">
        <v>42</v>
      </c>
      <c r="J38" s="26">
        <v>63</v>
      </c>
      <c r="K38" s="26" t="s">
        <v>19</v>
      </c>
      <c r="L38" s="26">
        <v>43</v>
      </c>
      <c r="M38">
        <v>64</v>
      </c>
      <c r="N38" t="s">
        <v>19</v>
      </c>
      <c r="O38" s="14">
        <v>44</v>
      </c>
      <c r="P38">
        <v>80</v>
      </c>
      <c r="Q38" t="s">
        <v>15</v>
      </c>
      <c r="R38" t="s">
        <v>14</v>
      </c>
      <c r="S38" t="s">
        <v>15</v>
      </c>
      <c r="T38" t="s">
        <v>15</v>
      </c>
      <c r="U38" t="s">
        <v>16</v>
      </c>
    </row>
    <row r="39" spans="1:21" ht="15">
      <c r="A39">
        <v>1674290</v>
      </c>
      <c r="B39" t="s">
        <v>53</v>
      </c>
      <c r="C39">
        <v>301</v>
      </c>
      <c r="D39">
        <v>64</v>
      </c>
      <c r="E39" t="s">
        <v>12</v>
      </c>
      <c r="F39" s="26">
        <v>302</v>
      </c>
      <c r="G39" s="26">
        <v>73</v>
      </c>
      <c r="H39" s="26" t="s">
        <v>15</v>
      </c>
      <c r="I39" s="26">
        <v>41</v>
      </c>
      <c r="J39" s="26">
        <v>86</v>
      </c>
      <c r="K39" s="26" t="s">
        <v>14</v>
      </c>
      <c r="L39" s="26">
        <v>42</v>
      </c>
      <c r="M39">
        <v>86</v>
      </c>
      <c r="N39" t="s">
        <v>14</v>
      </c>
      <c r="O39" s="14">
        <v>43</v>
      </c>
      <c r="P39">
        <v>85</v>
      </c>
      <c r="Q39" t="s">
        <v>14</v>
      </c>
      <c r="R39" t="s">
        <v>14</v>
      </c>
      <c r="S39" t="s">
        <v>15</v>
      </c>
      <c r="T39" t="s">
        <v>13</v>
      </c>
      <c r="U39" t="s">
        <v>16</v>
      </c>
    </row>
    <row r="40" spans="1:21" ht="15">
      <c r="A40">
        <v>1674291</v>
      </c>
      <c r="B40" t="s">
        <v>54</v>
      </c>
      <c r="C40">
        <v>301</v>
      </c>
      <c r="D40">
        <v>60</v>
      </c>
      <c r="E40" t="s">
        <v>19</v>
      </c>
      <c r="F40" s="26">
        <v>302</v>
      </c>
      <c r="G40" s="26">
        <v>64</v>
      </c>
      <c r="H40" s="26" t="s">
        <v>19</v>
      </c>
      <c r="I40" s="26">
        <v>41</v>
      </c>
      <c r="J40" s="26">
        <v>33</v>
      </c>
      <c r="K40" s="26" t="s">
        <v>29</v>
      </c>
      <c r="L40" s="26">
        <v>42</v>
      </c>
      <c r="M40">
        <v>54</v>
      </c>
      <c r="N40" t="s">
        <v>21</v>
      </c>
      <c r="O40" s="14">
        <v>43</v>
      </c>
      <c r="P40">
        <v>61</v>
      </c>
      <c r="Q40" t="s">
        <v>19</v>
      </c>
      <c r="R40" t="s">
        <v>15</v>
      </c>
      <c r="S40" t="s">
        <v>15</v>
      </c>
      <c r="T40" t="s">
        <v>15</v>
      </c>
      <c r="U40" t="s">
        <v>16</v>
      </c>
    </row>
    <row r="41" spans="1:21" ht="15">
      <c r="A41">
        <v>1674292</v>
      </c>
      <c r="B41" t="s">
        <v>55</v>
      </c>
      <c r="C41">
        <v>301</v>
      </c>
      <c r="D41">
        <v>62</v>
      </c>
      <c r="E41" t="s">
        <v>12</v>
      </c>
      <c r="F41" s="26">
        <v>302</v>
      </c>
      <c r="G41" s="26">
        <v>80</v>
      </c>
      <c r="H41" s="26" t="s">
        <v>13</v>
      </c>
      <c r="I41" s="26">
        <v>41</v>
      </c>
      <c r="J41" s="26">
        <v>38</v>
      </c>
      <c r="K41" s="26" t="s">
        <v>21</v>
      </c>
      <c r="L41" s="26">
        <v>42</v>
      </c>
      <c r="M41">
        <v>59</v>
      </c>
      <c r="N41" t="s">
        <v>21</v>
      </c>
      <c r="O41" s="14">
        <v>43</v>
      </c>
      <c r="P41">
        <v>55</v>
      </c>
      <c r="Q41" t="s">
        <v>21</v>
      </c>
      <c r="R41" t="s">
        <v>13</v>
      </c>
      <c r="S41" t="s">
        <v>13</v>
      </c>
      <c r="T41" t="s">
        <v>14</v>
      </c>
      <c r="U41" t="s">
        <v>16</v>
      </c>
    </row>
    <row r="42" spans="1:21" ht="15">
      <c r="A42">
        <v>1674293</v>
      </c>
      <c r="B42" t="s">
        <v>56</v>
      </c>
      <c r="C42">
        <v>301</v>
      </c>
      <c r="D42">
        <v>70</v>
      </c>
      <c r="E42" t="s">
        <v>15</v>
      </c>
      <c r="F42" s="26">
        <v>41</v>
      </c>
      <c r="G42" s="26">
        <v>76</v>
      </c>
      <c r="H42" s="26" t="s">
        <v>14</v>
      </c>
      <c r="I42" s="26">
        <v>42</v>
      </c>
      <c r="J42" s="26">
        <v>77</v>
      </c>
      <c r="K42" s="26" t="s">
        <v>13</v>
      </c>
      <c r="L42" s="26">
        <v>43</v>
      </c>
      <c r="M42">
        <v>68</v>
      </c>
      <c r="N42" t="s">
        <v>12</v>
      </c>
      <c r="O42" s="14">
        <v>83</v>
      </c>
      <c r="P42">
        <v>88</v>
      </c>
      <c r="Q42" t="s">
        <v>14</v>
      </c>
      <c r="R42" t="s">
        <v>18</v>
      </c>
      <c r="S42" t="s">
        <v>14</v>
      </c>
      <c r="T42" t="s">
        <v>15</v>
      </c>
      <c r="U42" t="s">
        <v>16</v>
      </c>
    </row>
    <row r="43" spans="1:21" ht="15">
      <c r="A43">
        <v>1674294</v>
      </c>
      <c r="B43" t="s">
        <v>57</v>
      </c>
      <c r="C43">
        <v>301</v>
      </c>
      <c r="D43">
        <v>68</v>
      </c>
      <c r="E43" t="s">
        <v>12</v>
      </c>
      <c r="F43" s="26">
        <v>302</v>
      </c>
      <c r="G43" s="26">
        <v>81</v>
      </c>
      <c r="H43" s="26" t="s">
        <v>13</v>
      </c>
      <c r="I43" s="26">
        <v>41</v>
      </c>
      <c r="J43" s="26">
        <v>49</v>
      </c>
      <c r="K43" s="26" t="s">
        <v>19</v>
      </c>
      <c r="L43" s="26">
        <v>42</v>
      </c>
      <c r="M43">
        <v>62</v>
      </c>
      <c r="N43" t="s">
        <v>19</v>
      </c>
      <c r="O43" s="14">
        <v>43</v>
      </c>
      <c r="P43">
        <v>64</v>
      </c>
      <c r="Q43" t="s">
        <v>19</v>
      </c>
      <c r="R43" t="s">
        <v>14</v>
      </c>
      <c r="S43" t="s">
        <v>15</v>
      </c>
      <c r="T43" t="s">
        <v>15</v>
      </c>
      <c r="U43" t="s">
        <v>16</v>
      </c>
    </row>
    <row r="44" spans="1:21" ht="15">
      <c r="A44">
        <v>1674295</v>
      </c>
      <c r="B44" t="s">
        <v>58</v>
      </c>
      <c r="C44">
        <v>301</v>
      </c>
      <c r="D44">
        <v>57</v>
      </c>
      <c r="E44" t="s">
        <v>19</v>
      </c>
      <c r="F44" s="26">
        <v>302</v>
      </c>
      <c r="G44" s="26">
        <v>71</v>
      </c>
      <c r="H44" s="26" t="s">
        <v>15</v>
      </c>
      <c r="I44" s="26">
        <v>41</v>
      </c>
      <c r="J44" s="26">
        <v>33</v>
      </c>
      <c r="K44" s="26" t="s">
        <v>29</v>
      </c>
      <c r="L44" s="26">
        <v>42</v>
      </c>
      <c r="M44">
        <v>65</v>
      </c>
      <c r="N44" t="s">
        <v>12</v>
      </c>
      <c r="O44" s="14">
        <v>43</v>
      </c>
      <c r="P44">
        <v>67</v>
      </c>
      <c r="Q44" t="s">
        <v>12</v>
      </c>
      <c r="R44" t="s">
        <v>13</v>
      </c>
      <c r="S44" t="s">
        <v>15</v>
      </c>
      <c r="T44" t="s">
        <v>15</v>
      </c>
      <c r="U44" t="s">
        <v>16</v>
      </c>
    </row>
    <row r="45" spans="1:21" ht="15">
      <c r="A45">
        <v>1674296</v>
      </c>
      <c r="B45" t="s">
        <v>59</v>
      </c>
      <c r="C45">
        <v>301</v>
      </c>
      <c r="D45">
        <v>76</v>
      </c>
      <c r="E45" t="s">
        <v>13</v>
      </c>
      <c r="F45" s="26">
        <v>41</v>
      </c>
      <c r="G45" s="26">
        <v>91</v>
      </c>
      <c r="H45" s="26" t="s">
        <v>18</v>
      </c>
      <c r="I45" s="26">
        <v>42</v>
      </c>
      <c r="J45" s="26">
        <v>93</v>
      </c>
      <c r="K45" s="26" t="s">
        <v>18</v>
      </c>
      <c r="L45" s="26">
        <v>43</v>
      </c>
      <c r="M45">
        <v>73</v>
      </c>
      <c r="N45" t="s">
        <v>15</v>
      </c>
      <c r="O45" s="14">
        <v>83</v>
      </c>
      <c r="P45">
        <v>91</v>
      </c>
      <c r="Q45" t="s">
        <v>14</v>
      </c>
      <c r="R45" t="s">
        <v>18</v>
      </c>
      <c r="S45" t="s">
        <v>15</v>
      </c>
      <c r="T45" t="s">
        <v>13</v>
      </c>
      <c r="U45" t="s">
        <v>16</v>
      </c>
    </row>
    <row r="46" spans="1:21" ht="15">
      <c r="A46">
        <v>1674297</v>
      </c>
      <c r="B46" t="s">
        <v>60</v>
      </c>
      <c r="C46">
        <v>301</v>
      </c>
      <c r="D46">
        <v>77</v>
      </c>
      <c r="E46" t="s">
        <v>13</v>
      </c>
      <c r="F46" s="26">
        <v>41</v>
      </c>
      <c r="G46" s="26">
        <v>58</v>
      </c>
      <c r="H46" s="26" t="s">
        <v>15</v>
      </c>
      <c r="I46" s="26">
        <v>42</v>
      </c>
      <c r="J46" s="26">
        <v>72</v>
      </c>
      <c r="K46" s="26" t="s">
        <v>15</v>
      </c>
      <c r="L46" s="26">
        <v>43</v>
      </c>
      <c r="M46">
        <v>72</v>
      </c>
      <c r="N46" t="s">
        <v>15</v>
      </c>
      <c r="O46" s="14">
        <v>83</v>
      </c>
      <c r="P46">
        <v>82</v>
      </c>
      <c r="Q46" t="s">
        <v>15</v>
      </c>
      <c r="R46" t="s">
        <v>13</v>
      </c>
      <c r="S46" t="s">
        <v>13</v>
      </c>
      <c r="T46" t="s">
        <v>14</v>
      </c>
      <c r="U46" t="s">
        <v>16</v>
      </c>
    </row>
    <row r="47" spans="1:21" ht="15">
      <c r="A47">
        <v>1674298</v>
      </c>
      <c r="B47" t="s">
        <v>61</v>
      </c>
      <c r="C47">
        <v>301</v>
      </c>
      <c r="D47">
        <v>67</v>
      </c>
      <c r="E47" t="s">
        <v>12</v>
      </c>
      <c r="F47" s="26">
        <v>302</v>
      </c>
      <c r="G47" s="26">
        <v>87</v>
      </c>
      <c r="H47" s="26" t="s">
        <v>14</v>
      </c>
      <c r="I47" s="26">
        <v>41</v>
      </c>
      <c r="J47" s="26">
        <v>84</v>
      </c>
      <c r="K47" s="26" t="s">
        <v>14</v>
      </c>
      <c r="L47" s="26">
        <v>42</v>
      </c>
      <c r="M47">
        <v>87</v>
      </c>
      <c r="N47" t="s">
        <v>14</v>
      </c>
      <c r="O47" s="14">
        <v>43</v>
      </c>
      <c r="P47">
        <v>75</v>
      </c>
      <c r="Q47" t="s">
        <v>15</v>
      </c>
      <c r="R47" t="s">
        <v>14</v>
      </c>
      <c r="S47" t="s">
        <v>13</v>
      </c>
      <c r="T47" t="s">
        <v>18</v>
      </c>
      <c r="U47" t="s">
        <v>16</v>
      </c>
    </row>
    <row r="49" spans="1:21" ht="15">
      <c r="A49">
        <v>1674299</v>
      </c>
      <c r="B49" t="s">
        <v>62</v>
      </c>
      <c r="C49">
        <v>301</v>
      </c>
      <c r="D49">
        <v>60</v>
      </c>
      <c r="E49" t="s">
        <v>19</v>
      </c>
      <c r="F49" s="26">
        <v>30</v>
      </c>
      <c r="G49" s="26">
        <v>58</v>
      </c>
      <c r="H49" s="26" t="s">
        <v>12</v>
      </c>
      <c r="I49" s="26">
        <v>41</v>
      </c>
      <c r="J49" s="26">
        <v>49</v>
      </c>
      <c r="K49" s="26" t="s">
        <v>19</v>
      </c>
      <c r="L49" s="26">
        <v>54</v>
      </c>
      <c r="M49">
        <v>69</v>
      </c>
      <c r="N49" t="s">
        <v>15</v>
      </c>
      <c r="O49" s="14">
        <v>55</v>
      </c>
      <c r="P49">
        <v>68</v>
      </c>
      <c r="Q49" t="s">
        <v>15</v>
      </c>
      <c r="R49" t="s">
        <v>15</v>
      </c>
      <c r="S49" t="s">
        <v>13</v>
      </c>
      <c r="T49" t="s">
        <v>18</v>
      </c>
      <c r="U49" t="s">
        <v>16</v>
      </c>
    </row>
    <row r="50" spans="1:21" ht="15">
      <c r="A50">
        <v>1674300</v>
      </c>
      <c r="B50" t="s">
        <v>63</v>
      </c>
      <c r="C50">
        <v>301</v>
      </c>
      <c r="D50">
        <v>52</v>
      </c>
      <c r="E50" t="s">
        <v>21</v>
      </c>
      <c r="F50" s="26">
        <v>302</v>
      </c>
      <c r="G50" s="26">
        <v>74</v>
      </c>
      <c r="H50" s="26" t="s">
        <v>15</v>
      </c>
      <c r="I50" s="26">
        <v>30</v>
      </c>
      <c r="J50" s="26">
        <v>57</v>
      </c>
      <c r="K50" s="26" t="s">
        <v>12</v>
      </c>
      <c r="L50" s="26">
        <v>54</v>
      </c>
      <c r="M50">
        <v>57</v>
      </c>
      <c r="N50" t="s">
        <v>21</v>
      </c>
      <c r="O50" s="14">
        <v>55</v>
      </c>
      <c r="P50">
        <v>50</v>
      </c>
      <c r="Q50" t="s">
        <v>21</v>
      </c>
      <c r="R50" t="s">
        <v>15</v>
      </c>
      <c r="S50" t="s">
        <v>15</v>
      </c>
      <c r="T50" t="s">
        <v>13</v>
      </c>
      <c r="U50" t="s">
        <v>16</v>
      </c>
    </row>
    <row r="51" spans="1:21" ht="15">
      <c r="A51">
        <v>1674301</v>
      </c>
      <c r="B51" t="s">
        <v>64</v>
      </c>
      <c r="C51">
        <v>301</v>
      </c>
      <c r="D51">
        <v>46</v>
      </c>
      <c r="E51" t="s">
        <v>21</v>
      </c>
      <c r="F51" s="26">
        <v>302</v>
      </c>
      <c r="G51" s="26">
        <v>60</v>
      </c>
      <c r="H51" s="26" t="s">
        <v>19</v>
      </c>
      <c r="I51" s="26">
        <v>30</v>
      </c>
      <c r="J51" s="26">
        <v>56</v>
      </c>
      <c r="K51" s="26" t="s">
        <v>12</v>
      </c>
      <c r="L51" s="26">
        <v>54</v>
      </c>
      <c r="M51">
        <v>47</v>
      </c>
      <c r="N51" t="s">
        <v>29</v>
      </c>
      <c r="O51" s="14">
        <v>55</v>
      </c>
      <c r="P51">
        <v>57</v>
      </c>
      <c r="Q51" t="s">
        <v>19</v>
      </c>
      <c r="R51" t="s">
        <v>15</v>
      </c>
      <c r="S51" t="s">
        <v>15</v>
      </c>
      <c r="T51" t="s">
        <v>15</v>
      </c>
      <c r="U51" t="s">
        <v>16</v>
      </c>
    </row>
    <row r="52" spans="1:21" ht="15">
      <c r="A52">
        <v>1674302</v>
      </c>
      <c r="B52" t="s">
        <v>65</v>
      </c>
      <c r="C52">
        <v>301</v>
      </c>
      <c r="D52">
        <v>54</v>
      </c>
      <c r="E52" t="s">
        <v>19</v>
      </c>
      <c r="F52" s="26">
        <v>30</v>
      </c>
      <c r="G52" s="26">
        <v>61</v>
      </c>
      <c r="H52" s="26" t="s">
        <v>15</v>
      </c>
      <c r="I52" s="26">
        <v>41</v>
      </c>
      <c r="J52" s="26">
        <v>49</v>
      </c>
      <c r="K52" s="26" t="s">
        <v>19</v>
      </c>
      <c r="L52" s="26">
        <v>54</v>
      </c>
      <c r="M52">
        <v>56</v>
      </c>
      <c r="N52" t="s">
        <v>21</v>
      </c>
      <c r="O52" s="14">
        <v>55</v>
      </c>
      <c r="P52">
        <v>52</v>
      </c>
      <c r="Q52" t="s">
        <v>19</v>
      </c>
      <c r="R52" t="s">
        <v>14</v>
      </c>
      <c r="S52" t="s">
        <v>15</v>
      </c>
      <c r="T52" t="s">
        <v>18</v>
      </c>
      <c r="U52" t="s">
        <v>16</v>
      </c>
    </row>
    <row r="53" spans="1:21" ht="15">
      <c r="A53">
        <v>1674303</v>
      </c>
      <c r="B53" t="s">
        <v>66</v>
      </c>
      <c r="C53">
        <v>301</v>
      </c>
      <c r="D53">
        <v>65</v>
      </c>
      <c r="E53" t="s">
        <v>12</v>
      </c>
      <c r="F53" s="26">
        <v>302</v>
      </c>
      <c r="G53" s="26">
        <v>77</v>
      </c>
      <c r="H53" s="26" t="s">
        <v>13</v>
      </c>
      <c r="I53" s="26">
        <v>30</v>
      </c>
      <c r="J53" s="26">
        <v>66</v>
      </c>
      <c r="K53" s="26" t="s">
        <v>15</v>
      </c>
      <c r="L53" s="26">
        <v>54</v>
      </c>
      <c r="M53">
        <v>56</v>
      </c>
      <c r="N53" t="s">
        <v>21</v>
      </c>
      <c r="O53" s="14">
        <v>55</v>
      </c>
      <c r="P53">
        <v>50</v>
      </c>
      <c r="Q53" t="s">
        <v>21</v>
      </c>
      <c r="R53" t="s">
        <v>15</v>
      </c>
      <c r="S53" t="s">
        <v>13</v>
      </c>
      <c r="T53" t="s">
        <v>14</v>
      </c>
      <c r="U53" t="s">
        <v>16</v>
      </c>
    </row>
    <row r="54" spans="1:21" ht="15">
      <c r="A54">
        <v>1674304</v>
      </c>
      <c r="B54" t="s">
        <v>67</v>
      </c>
      <c r="C54">
        <v>301</v>
      </c>
      <c r="D54">
        <v>63</v>
      </c>
      <c r="E54" t="s">
        <v>12</v>
      </c>
      <c r="F54" s="26">
        <v>30</v>
      </c>
      <c r="G54" s="26">
        <v>72</v>
      </c>
      <c r="H54" s="26" t="s">
        <v>13</v>
      </c>
      <c r="I54" s="26">
        <v>41</v>
      </c>
      <c r="J54" s="26">
        <v>49</v>
      </c>
      <c r="K54" s="26" t="s">
        <v>19</v>
      </c>
      <c r="L54" s="26">
        <v>54</v>
      </c>
      <c r="M54">
        <v>61</v>
      </c>
      <c r="N54" t="s">
        <v>19</v>
      </c>
      <c r="O54" s="14">
        <v>55</v>
      </c>
      <c r="P54">
        <v>66</v>
      </c>
      <c r="Q54" t="s">
        <v>15</v>
      </c>
      <c r="R54" t="s">
        <v>15</v>
      </c>
      <c r="S54" t="s">
        <v>13</v>
      </c>
      <c r="T54" t="s">
        <v>14</v>
      </c>
      <c r="U54" t="s">
        <v>16</v>
      </c>
    </row>
    <row r="55" spans="1:21" ht="15">
      <c r="A55">
        <v>1674305</v>
      </c>
      <c r="B55" t="s">
        <v>68</v>
      </c>
      <c r="C55">
        <v>301</v>
      </c>
      <c r="D55">
        <v>75</v>
      </c>
      <c r="E55" t="s">
        <v>15</v>
      </c>
      <c r="F55" s="26">
        <v>302</v>
      </c>
      <c r="G55" s="26">
        <v>73</v>
      </c>
      <c r="H55" s="26" t="s">
        <v>15</v>
      </c>
      <c r="I55" s="26">
        <v>30</v>
      </c>
      <c r="J55" s="26">
        <v>66</v>
      </c>
      <c r="K55" s="26" t="s">
        <v>15</v>
      </c>
      <c r="L55" s="26">
        <v>54</v>
      </c>
      <c r="M55">
        <v>53</v>
      </c>
      <c r="N55" t="s">
        <v>21</v>
      </c>
      <c r="O55" s="14">
        <v>55</v>
      </c>
      <c r="P55">
        <v>50</v>
      </c>
      <c r="Q55" t="s">
        <v>21</v>
      </c>
      <c r="R55" t="s">
        <v>13</v>
      </c>
      <c r="S55" t="s">
        <v>15</v>
      </c>
      <c r="T55" t="s">
        <v>18</v>
      </c>
      <c r="U55" t="s">
        <v>16</v>
      </c>
    </row>
    <row r="56" spans="1:21" ht="15">
      <c r="A56">
        <v>1674306</v>
      </c>
      <c r="B56" t="s">
        <v>69</v>
      </c>
      <c r="C56">
        <v>301</v>
      </c>
      <c r="D56">
        <v>67</v>
      </c>
      <c r="E56" t="s">
        <v>12</v>
      </c>
      <c r="F56" s="26">
        <v>302</v>
      </c>
      <c r="G56" s="26">
        <v>45</v>
      </c>
      <c r="H56" s="26" t="s">
        <v>29</v>
      </c>
      <c r="I56" s="26">
        <v>30</v>
      </c>
      <c r="J56" s="26">
        <v>39</v>
      </c>
      <c r="K56" s="26" t="s">
        <v>21</v>
      </c>
      <c r="L56" s="26">
        <v>54</v>
      </c>
      <c r="M56">
        <v>50</v>
      </c>
      <c r="N56" t="s">
        <v>21</v>
      </c>
      <c r="O56" s="14">
        <v>55</v>
      </c>
      <c r="P56">
        <v>43</v>
      </c>
      <c r="Q56" t="s">
        <v>29</v>
      </c>
      <c r="R56" t="s">
        <v>15</v>
      </c>
      <c r="S56" t="s">
        <v>15</v>
      </c>
      <c r="T56" t="s">
        <v>14</v>
      </c>
      <c r="U56" t="s">
        <v>16</v>
      </c>
    </row>
    <row r="57" spans="1:21" ht="15">
      <c r="A57">
        <v>1674307</v>
      </c>
      <c r="B57" t="s">
        <v>70</v>
      </c>
      <c r="C57">
        <v>301</v>
      </c>
      <c r="D57">
        <v>52</v>
      </c>
      <c r="E57" t="s">
        <v>21</v>
      </c>
      <c r="F57" s="26">
        <v>302</v>
      </c>
      <c r="G57" s="26">
        <v>83</v>
      </c>
      <c r="H57" s="26" t="s">
        <v>14</v>
      </c>
      <c r="I57" s="26">
        <v>30</v>
      </c>
      <c r="J57" s="26">
        <v>79</v>
      </c>
      <c r="K57" s="26" t="s">
        <v>14</v>
      </c>
      <c r="L57" s="26">
        <v>54</v>
      </c>
      <c r="M57">
        <v>58</v>
      </c>
      <c r="N57" t="s">
        <v>19</v>
      </c>
      <c r="O57" s="14">
        <v>55</v>
      </c>
      <c r="P57">
        <v>75</v>
      </c>
      <c r="Q57" t="s">
        <v>13</v>
      </c>
      <c r="R57" t="s">
        <v>14</v>
      </c>
      <c r="S57" t="s">
        <v>15</v>
      </c>
      <c r="T57" t="s">
        <v>13</v>
      </c>
      <c r="U57" t="s">
        <v>16</v>
      </c>
    </row>
    <row r="58" spans="1:21" ht="15">
      <c r="A58">
        <v>1674308</v>
      </c>
      <c r="B58" t="s">
        <v>71</v>
      </c>
      <c r="C58">
        <v>301</v>
      </c>
      <c r="D58">
        <v>80</v>
      </c>
      <c r="E58" t="s">
        <v>13</v>
      </c>
      <c r="F58" s="26">
        <v>30</v>
      </c>
      <c r="G58" s="26">
        <v>33</v>
      </c>
      <c r="H58" s="26" t="s">
        <v>29</v>
      </c>
      <c r="I58" s="26">
        <v>54</v>
      </c>
      <c r="J58" s="26">
        <v>46</v>
      </c>
      <c r="K58" s="26" t="s">
        <v>29</v>
      </c>
      <c r="L58" s="26">
        <v>55</v>
      </c>
      <c r="M58">
        <v>47</v>
      </c>
      <c r="N58" t="s">
        <v>21</v>
      </c>
      <c r="O58" s="14">
        <v>83</v>
      </c>
      <c r="P58">
        <v>62</v>
      </c>
      <c r="Q58" t="s">
        <v>21</v>
      </c>
      <c r="R58" t="s">
        <v>15</v>
      </c>
      <c r="S58" t="s">
        <v>15</v>
      </c>
      <c r="T58" t="s">
        <v>18</v>
      </c>
      <c r="U58" t="s">
        <v>16</v>
      </c>
    </row>
    <row r="59" spans="1:21" ht="15">
      <c r="A59">
        <v>1674309</v>
      </c>
      <c r="B59" t="s">
        <v>72</v>
      </c>
      <c r="C59">
        <v>301</v>
      </c>
      <c r="D59">
        <v>77</v>
      </c>
      <c r="E59" t="s">
        <v>13</v>
      </c>
      <c r="F59" s="26">
        <v>302</v>
      </c>
      <c r="G59" s="26">
        <v>91</v>
      </c>
      <c r="H59" s="26" t="s">
        <v>18</v>
      </c>
      <c r="I59" s="26">
        <v>30</v>
      </c>
      <c r="J59" s="26">
        <v>95</v>
      </c>
      <c r="K59" s="26" t="s">
        <v>18</v>
      </c>
      <c r="L59" s="26">
        <v>54</v>
      </c>
      <c r="M59">
        <v>90</v>
      </c>
      <c r="N59" t="s">
        <v>14</v>
      </c>
      <c r="O59" s="14">
        <v>55</v>
      </c>
      <c r="P59">
        <v>89</v>
      </c>
      <c r="Q59" t="s">
        <v>14</v>
      </c>
      <c r="R59" t="s">
        <v>18</v>
      </c>
      <c r="S59" t="s">
        <v>14</v>
      </c>
      <c r="T59" t="s">
        <v>18</v>
      </c>
      <c r="U59" t="s">
        <v>16</v>
      </c>
    </row>
    <row r="60" spans="1:21" ht="15">
      <c r="A60">
        <v>1674310</v>
      </c>
      <c r="B60" t="s">
        <v>73</v>
      </c>
      <c r="C60">
        <v>301</v>
      </c>
      <c r="D60">
        <v>62</v>
      </c>
      <c r="E60" t="s">
        <v>12</v>
      </c>
      <c r="F60" s="26">
        <v>302</v>
      </c>
      <c r="G60" s="26">
        <v>83</v>
      </c>
      <c r="H60" s="26" t="s">
        <v>14</v>
      </c>
      <c r="I60" s="26">
        <v>30</v>
      </c>
      <c r="J60" s="26">
        <v>52</v>
      </c>
      <c r="K60" s="26" t="s">
        <v>12</v>
      </c>
      <c r="L60" s="26">
        <v>54</v>
      </c>
      <c r="M60">
        <v>57</v>
      </c>
      <c r="N60" t="s">
        <v>21</v>
      </c>
      <c r="O60" s="14">
        <v>55</v>
      </c>
      <c r="P60">
        <v>74</v>
      </c>
      <c r="Q60" t="s">
        <v>13</v>
      </c>
      <c r="R60" t="s">
        <v>14</v>
      </c>
      <c r="S60" t="s">
        <v>15</v>
      </c>
      <c r="T60" t="s">
        <v>14</v>
      </c>
      <c r="U60" t="s">
        <v>16</v>
      </c>
    </row>
    <row r="61" spans="1:21" ht="15">
      <c r="A61">
        <v>1674311</v>
      </c>
      <c r="B61" t="s">
        <v>74</v>
      </c>
      <c r="C61">
        <v>301</v>
      </c>
      <c r="D61">
        <v>68</v>
      </c>
      <c r="E61" t="s">
        <v>12</v>
      </c>
      <c r="F61" s="26">
        <v>302</v>
      </c>
      <c r="G61" s="26">
        <v>77</v>
      </c>
      <c r="H61" s="26" t="s">
        <v>13</v>
      </c>
      <c r="I61" s="26">
        <v>30</v>
      </c>
      <c r="J61" s="26">
        <v>61</v>
      </c>
      <c r="K61" s="26" t="s">
        <v>15</v>
      </c>
      <c r="L61" s="26">
        <v>54</v>
      </c>
      <c r="M61">
        <v>56</v>
      </c>
      <c r="N61" t="s">
        <v>21</v>
      </c>
      <c r="O61" s="14">
        <v>55</v>
      </c>
      <c r="P61">
        <v>45</v>
      </c>
      <c r="Q61" t="s">
        <v>29</v>
      </c>
      <c r="R61" t="s">
        <v>14</v>
      </c>
      <c r="S61" t="s">
        <v>15</v>
      </c>
      <c r="T61" t="s">
        <v>14</v>
      </c>
      <c r="U61" t="s">
        <v>16</v>
      </c>
    </row>
    <row r="62" spans="1:21" ht="15">
      <c r="A62">
        <v>1674312</v>
      </c>
      <c r="B62" t="s">
        <v>75</v>
      </c>
      <c r="C62">
        <v>301</v>
      </c>
      <c r="D62">
        <v>82</v>
      </c>
      <c r="E62" t="s">
        <v>14</v>
      </c>
      <c r="F62" s="26">
        <v>302</v>
      </c>
      <c r="G62" s="26">
        <v>92</v>
      </c>
      <c r="H62" s="26" t="s">
        <v>18</v>
      </c>
      <c r="I62" s="26">
        <v>30</v>
      </c>
      <c r="J62" s="26">
        <v>78</v>
      </c>
      <c r="K62" s="26" t="s">
        <v>14</v>
      </c>
      <c r="L62" s="26">
        <v>54</v>
      </c>
      <c r="M62">
        <v>69</v>
      </c>
      <c r="N62" t="s">
        <v>15</v>
      </c>
      <c r="O62" s="14">
        <v>55</v>
      </c>
      <c r="P62">
        <v>62</v>
      </c>
      <c r="Q62" t="s">
        <v>12</v>
      </c>
      <c r="R62" t="s">
        <v>18</v>
      </c>
      <c r="S62" t="s">
        <v>15</v>
      </c>
      <c r="T62" t="s">
        <v>18</v>
      </c>
      <c r="U62" t="s">
        <v>16</v>
      </c>
    </row>
    <row r="63" spans="1:21" ht="15">
      <c r="A63">
        <v>1674313</v>
      </c>
      <c r="B63" t="s">
        <v>76</v>
      </c>
      <c r="C63">
        <v>301</v>
      </c>
      <c r="D63">
        <v>34</v>
      </c>
      <c r="E63" t="s">
        <v>29</v>
      </c>
      <c r="F63" s="26">
        <v>302</v>
      </c>
      <c r="G63" s="26">
        <v>46</v>
      </c>
      <c r="H63" s="26" t="s">
        <v>29</v>
      </c>
      <c r="I63" s="26">
        <v>30</v>
      </c>
      <c r="J63" s="26">
        <v>39</v>
      </c>
      <c r="K63" s="26" t="s">
        <v>21</v>
      </c>
      <c r="L63" s="26">
        <v>54</v>
      </c>
      <c r="M63">
        <v>48</v>
      </c>
      <c r="N63" t="s">
        <v>21</v>
      </c>
      <c r="O63" s="14">
        <v>55</v>
      </c>
      <c r="P63">
        <v>44</v>
      </c>
      <c r="Q63" t="s">
        <v>29</v>
      </c>
      <c r="R63" t="s">
        <v>18</v>
      </c>
      <c r="S63" t="s">
        <v>18</v>
      </c>
      <c r="T63" t="s">
        <v>14</v>
      </c>
      <c r="U63" t="s">
        <v>16</v>
      </c>
    </row>
    <row r="64" spans="1:21" ht="15">
      <c r="A64">
        <v>1674314</v>
      </c>
      <c r="B64" t="s">
        <v>77</v>
      </c>
      <c r="C64">
        <v>301</v>
      </c>
      <c r="D64">
        <v>43</v>
      </c>
      <c r="E64" t="s">
        <v>29</v>
      </c>
      <c r="F64" s="26">
        <v>302</v>
      </c>
      <c r="G64" s="26">
        <v>51</v>
      </c>
      <c r="H64" s="26" t="s">
        <v>21</v>
      </c>
      <c r="I64" s="26">
        <v>30</v>
      </c>
      <c r="J64" s="26">
        <v>39</v>
      </c>
      <c r="K64" s="26" t="s">
        <v>21</v>
      </c>
      <c r="L64" s="26">
        <v>54</v>
      </c>
      <c r="M64">
        <v>41</v>
      </c>
      <c r="N64" t="s">
        <v>29</v>
      </c>
      <c r="O64" s="14">
        <v>55</v>
      </c>
      <c r="P64">
        <v>39</v>
      </c>
      <c r="Q64" t="s">
        <v>29</v>
      </c>
      <c r="R64" t="s">
        <v>14</v>
      </c>
      <c r="S64" t="s">
        <v>15</v>
      </c>
      <c r="T64" t="s">
        <v>14</v>
      </c>
      <c r="U64" t="s">
        <v>16</v>
      </c>
    </row>
    <row r="65" spans="1:21" ht="15">
      <c r="A65">
        <v>1674315</v>
      </c>
      <c r="B65" t="s">
        <v>78</v>
      </c>
      <c r="C65">
        <v>301</v>
      </c>
      <c r="D65">
        <v>61</v>
      </c>
      <c r="E65" t="s">
        <v>19</v>
      </c>
      <c r="F65" s="26">
        <v>302</v>
      </c>
      <c r="G65" s="26">
        <v>62</v>
      </c>
      <c r="H65" s="26" t="s">
        <v>19</v>
      </c>
      <c r="I65" s="26">
        <v>30</v>
      </c>
      <c r="J65" s="26">
        <v>52</v>
      </c>
      <c r="K65" s="26" t="s">
        <v>12</v>
      </c>
      <c r="L65" s="26">
        <v>54</v>
      </c>
      <c r="M65">
        <v>57</v>
      </c>
      <c r="N65" t="s">
        <v>21</v>
      </c>
      <c r="O65" s="14">
        <v>55</v>
      </c>
      <c r="P65">
        <v>48</v>
      </c>
      <c r="Q65" t="s">
        <v>21</v>
      </c>
      <c r="R65" t="s">
        <v>13</v>
      </c>
      <c r="S65" t="s">
        <v>15</v>
      </c>
      <c r="T65" t="s">
        <v>14</v>
      </c>
      <c r="U65" t="s">
        <v>16</v>
      </c>
    </row>
    <row r="66" spans="1:21" ht="15">
      <c r="A66">
        <v>1674316</v>
      </c>
      <c r="B66" t="s">
        <v>79</v>
      </c>
      <c r="C66">
        <v>301</v>
      </c>
      <c r="D66">
        <v>63</v>
      </c>
      <c r="E66" t="s">
        <v>12</v>
      </c>
      <c r="F66" s="26">
        <v>30</v>
      </c>
      <c r="G66" s="26">
        <v>78</v>
      </c>
      <c r="H66" s="26" t="s">
        <v>14</v>
      </c>
      <c r="I66" s="26">
        <v>41</v>
      </c>
      <c r="J66" s="26">
        <v>80</v>
      </c>
      <c r="K66" s="26" t="s">
        <v>14</v>
      </c>
      <c r="L66" s="26">
        <v>54</v>
      </c>
      <c r="M66">
        <v>82</v>
      </c>
      <c r="N66" t="s">
        <v>13</v>
      </c>
      <c r="O66" s="14">
        <v>55</v>
      </c>
      <c r="P66">
        <v>95</v>
      </c>
      <c r="Q66" t="s">
        <v>18</v>
      </c>
      <c r="R66" t="s">
        <v>18</v>
      </c>
      <c r="S66" t="s">
        <v>14</v>
      </c>
      <c r="T66" t="s">
        <v>13</v>
      </c>
      <c r="U66" t="s">
        <v>16</v>
      </c>
    </row>
    <row r="67" spans="1:21" ht="15">
      <c r="A67">
        <v>1674317</v>
      </c>
      <c r="B67" t="s">
        <v>80</v>
      </c>
      <c r="C67">
        <v>301</v>
      </c>
      <c r="D67">
        <v>50</v>
      </c>
      <c r="E67" t="s">
        <v>21</v>
      </c>
      <c r="F67" s="26">
        <v>302</v>
      </c>
      <c r="G67" s="26">
        <v>60</v>
      </c>
      <c r="H67" s="26" t="s">
        <v>19</v>
      </c>
      <c r="I67" s="26">
        <v>30</v>
      </c>
      <c r="J67" s="26">
        <v>46</v>
      </c>
      <c r="K67" s="26" t="s">
        <v>19</v>
      </c>
      <c r="L67" s="26">
        <v>54</v>
      </c>
      <c r="M67">
        <v>41</v>
      </c>
      <c r="N67" t="s">
        <v>29</v>
      </c>
      <c r="O67" s="14">
        <v>55</v>
      </c>
      <c r="P67">
        <v>39</v>
      </c>
      <c r="Q67" t="s">
        <v>29</v>
      </c>
      <c r="R67" t="s">
        <v>12</v>
      </c>
      <c r="S67" t="s">
        <v>15</v>
      </c>
      <c r="T67" t="s">
        <v>12</v>
      </c>
      <c r="U67" t="s">
        <v>16</v>
      </c>
    </row>
    <row r="68" spans="1:21" ht="15">
      <c r="A68">
        <v>1674318</v>
      </c>
      <c r="B68" t="s">
        <v>81</v>
      </c>
      <c r="C68">
        <v>301</v>
      </c>
      <c r="D68">
        <v>62</v>
      </c>
      <c r="E68" t="s">
        <v>12</v>
      </c>
      <c r="F68" s="26">
        <v>302</v>
      </c>
      <c r="G68" s="26">
        <v>60</v>
      </c>
      <c r="H68" s="26" t="s">
        <v>19</v>
      </c>
      <c r="I68" s="26">
        <v>30</v>
      </c>
      <c r="J68" s="26">
        <v>62</v>
      </c>
      <c r="K68" s="26" t="s">
        <v>15</v>
      </c>
      <c r="L68" s="26">
        <v>54</v>
      </c>
      <c r="M68">
        <v>51</v>
      </c>
      <c r="N68" t="s">
        <v>21</v>
      </c>
      <c r="O68" s="14">
        <v>55</v>
      </c>
      <c r="P68">
        <v>39</v>
      </c>
      <c r="Q68" t="s">
        <v>29</v>
      </c>
      <c r="R68" t="s">
        <v>18</v>
      </c>
      <c r="S68" t="s">
        <v>15</v>
      </c>
      <c r="T68" t="s">
        <v>14</v>
      </c>
      <c r="U68" t="s">
        <v>16</v>
      </c>
    </row>
    <row r="69" spans="1:21" ht="15">
      <c r="A69">
        <v>1674319</v>
      </c>
      <c r="B69" t="s">
        <v>82</v>
      </c>
      <c r="C69">
        <v>301</v>
      </c>
      <c r="D69">
        <v>38</v>
      </c>
      <c r="E69" t="s">
        <v>29</v>
      </c>
      <c r="F69" s="26">
        <v>302</v>
      </c>
      <c r="G69" s="26">
        <v>71</v>
      </c>
      <c r="H69" s="26" t="s">
        <v>15</v>
      </c>
      <c r="I69" s="26">
        <v>30</v>
      </c>
      <c r="J69" s="26">
        <v>62</v>
      </c>
      <c r="K69" s="26" t="s">
        <v>15</v>
      </c>
      <c r="L69" s="26">
        <v>54</v>
      </c>
      <c r="M69">
        <v>46</v>
      </c>
      <c r="N69" t="s">
        <v>29</v>
      </c>
      <c r="O69" s="14">
        <v>55</v>
      </c>
      <c r="P69">
        <v>41</v>
      </c>
      <c r="Q69" t="s">
        <v>29</v>
      </c>
      <c r="R69" t="s">
        <v>15</v>
      </c>
      <c r="S69" t="s">
        <v>15</v>
      </c>
      <c r="T69" t="s">
        <v>14</v>
      </c>
      <c r="U69" t="s">
        <v>16</v>
      </c>
    </row>
    <row r="70" spans="1:21" ht="15">
      <c r="A70">
        <v>1674320</v>
      </c>
      <c r="B70" t="s">
        <v>83</v>
      </c>
      <c r="C70">
        <v>301</v>
      </c>
      <c r="D70">
        <v>75</v>
      </c>
      <c r="E70" t="s">
        <v>15</v>
      </c>
      <c r="F70" s="26">
        <v>302</v>
      </c>
      <c r="G70" s="26">
        <v>77</v>
      </c>
      <c r="H70" s="26" t="s">
        <v>13</v>
      </c>
      <c r="I70" s="26">
        <v>30</v>
      </c>
      <c r="J70" s="26">
        <v>66</v>
      </c>
      <c r="K70" s="26" t="s">
        <v>15</v>
      </c>
      <c r="L70" s="26">
        <v>54</v>
      </c>
      <c r="M70">
        <v>72</v>
      </c>
      <c r="N70" t="s">
        <v>15</v>
      </c>
      <c r="O70" s="14">
        <v>55</v>
      </c>
      <c r="P70">
        <v>57</v>
      </c>
      <c r="Q70" t="s">
        <v>19</v>
      </c>
      <c r="R70" t="s">
        <v>15</v>
      </c>
      <c r="S70" t="s">
        <v>15</v>
      </c>
      <c r="T70" t="s">
        <v>14</v>
      </c>
      <c r="U70" t="s">
        <v>16</v>
      </c>
    </row>
    <row r="71" spans="1:21" ht="15">
      <c r="A71">
        <v>1674321</v>
      </c>
      <c r="B71" t="s">
        <v>84</v>
      </c>
      <c r="C71">
        <v>301</v>
      </c>
      <c r="D71">
        <v>78</v>
      </c>
      <c r="E71" t="s">
        <v>13</v>
      </c>
      <c r="F71" s="26">
        <v>30</v>
      </c>
      <c r="G71" s="26">
        <v>66</v>
      </c>
      <c r="H71" s="26" t="s">
        <v>15</v>
      </c>
      <c r="I71" s="26">
        <v>54</v>
      </c>
      <c r="J71" s="26">
        <v>72</v>
      </c>
      <c r="K71" s="26" t="s">
        <v>15</v>
      </c>
      <c r="L71" s="26">
        <v>55</v>
      </c>
      <c r="M71">
        <v>95</v>
      </c>
      <c r="N71" t="s">
        <v>18</v>
      </c>
      <c r="O71" s="14">
        <v>83</v>
      </c>
      <c r="P71">
        <v>79</v>
      </c>
      <c r="Q71" t="s">
        <v>15</v>
      </c>
      <c r="R71" t="s">
        <v>18</v>
      </c>
      <c r="S71" t="s">
        <v>18</v>
      </c>
      <c r="T71" t="s">
        <v>18</v>
      </c>
      <c r="U71" t="s">
        <v>16</v>
      </c>
    </row>
    <row r="72" spans="1:21" ht="15">
      <c r="A72">
        <v>1674322</v>
      </c>
      <c r="B72" t="s">
        <v>85</v>
      </c>
      <c r="C72">
        <v>301</v>
      </c>
      <c r="D72">
        <v>52</v>
      </c>
      <c r="E72" t="s">
        <v>21</v>
      </c>
      <c r="F72" s="26">
        <v>302</v>
      </c>
      <c r="G72" s="26">
        <v>63</v>
      </c>
      <c r="H72" s="26" t="s">
        <v>19</v>
      </c>
      <c r="I72" s="26">
        <v>30</v>
      </c>
      <c r="J72" s="26">
        <v>56</v>
      </c>
      <c r="K72" s="26" t="s">
        <v>12</v>
      </c>
      <c r="L72" s="26">
        <v>54</v>
      </c>
      <c r="M72">
        <v>44</v>
      </c>
      <c r="N72" t="s">
        <v>29</v>
      </c>
      <c r="O72" s="14">
        <v>55</v>
      </c>
      <c r="P72">
        <v>52</v>
      </c>
      <c r="Q72" t="s">
        <v>19</v>
      </c>
      <c r="R72" t="s">
        <v>15</v>
      </c>
      <c r="S72" t="s">
        <v>14</v>
      </c>
      <c r="T72" t="s">
        <v>18</v>
      </c>
      <c r="U72" t="s">
        <v>16</v>
      </c>
    </row>
    <row r="73" spans="1:21" ht="15">
      <c r="A73">
        <v>1674323</v>
      </c>
      <c r="B73" t="s">
        <v>86</v>
      </c>
      <c r="C73">
        <v>301</v>
      </c>
      <c r="D73">
        <v>50</v>
      </c>
      <c r="E73" t="s">
        <v>21</v>
      </c>
      <c r="F73" s="26">
        <v>30</v>
      </c>
      <c r="G73" s="26">
        <v>68</v>
      </c>
      <c r="H73" s="26" t="s">
        <v>13</v>
      </c>
      <c r="I73" s="26">
        <v>41</v>
      </c>
      <c r="J73" s="26">
        <v>55</v>
      </c>
      <c r="K73" s="26" t="s">
        <v>12</v>
      </c>
      <c r="L73" s="26">
        <v>54</v>
      </c>
      <c r="M73">
        <v>43</v>
      </c>
      <c r="N73" t="s">
        <v>29</v>
      </c>
      <c r="O73" s="14">
        <v>55</v>
      </c>
      <c r="P73">
        <v>67</v>
      </c>
      <c r="Q73" t="s">
        <v>15</v>
      </c>
      <c r="R73" t="s">
        <v>15</v>
      </c>
      <c r="S73" t="s">
        <v>15</v>
      </c>
      <c r="T73" t="s">
        <v>14</v>
      </c>
      <c r="U73" t="s">
        <v>16</v>
      </c>
    </row>
    <row r="74" spans="1:21" ht="15">
      <c r="A74">
        <v>1674324</v>
      </c>
      <c r="B74" t="s">
        <v>87</v>
      </c>
      <c r="C74">
        <v>301</v>
      </c>
      <c r="D74">
        <v>40</v>
      </c>
      <c r="E74" t="s">
        <v>29</v>
      </c>
      <c r="F74" s="26">
        <v>302</v>
      </c>
      <c r="G74" s="26">
        <v>57</v>
      </c>
      <c r="H74" s="26" t="s">
        <v>19</v>
      </c>
      <c r="I74" s="26">
        <v>30</v>
      </c>
      <c r="J74" s="26">
        <v>46</v>
      </c>
      <c r="K74" s="26" t="s">
        <v>19</v>
      </c>
      <c r="L74" s="26">
        <v>54</v>
      </c>
      <c r="M74">
        <v>43</v>
      </c>
      <c r="N74" t="s">
        <v>29</v>
      </c>
      <c r="O74" s="14">
        <v>55</v>
      </c>
      <c r="P74">
        <v>45</v>
      </c>
      <c r="Q74" t="s">
        <v>29</v>
      </c>
      <c r="R74" t="s">
        <v>14</v>
      </c>
      <c r="S74" t="s">
        <v>15</v>
      </c>
      <c r="T74" t="s">
        <v>14</v>
      </c>
      <c r="U74" t="s">
        <v>16</v>
      </c>
    </row>
    <row r="75" spans="1:21" ht="15">
      <c r="A75">
        <v>1674325</v>
      </c>
      <c r="B75" t="s">
        <v>88</v>
      </c>
      <c r="C75">
        <v>301</v>
      </c>
      <c r="D75">
        <v>60</v>
      </c>
      <c r="E75" t="s">
        <v>19</v>
      </c>
      <c r="F75" s="26">
        <v>302</v>
      </c>
      <c r="G75" s="26">
        <v>61</v>
      </c>
      <c r="H75" s="26" t="s">
        <v>19</v>
      </c>
      <c r="I75" s="26">
        <v>30</v>
      </c>
      <c r="J75" s="26">
        <v>39</v>
      </c>
      <c r="K75" s="26" t="s">
        <v>21</v>
      </c>
      <c r="L75" s="26">
        <v>54</v>
      </c>
      <c r="M75">
        <v>46</v>
      </c>
      <c r="N75" t="s">
        <v>29</v>
      </c>
      <c r="O75" s="14">
        <v>55</v>
      </c>
      <c r="P75">
        <v>45</v>
      </c>
      <c r="Q75" t="s">
        <v>29</v>
      </c>
      <c r="R75" t="s">
        <v>15</v>
      </c>
      <c r="S75" t="s">
        <v>15</v>
      </c>
      <c r="T75" t="s">
        <v>15</v>
      </c>
      <c r="U75" t="s">
        <v>16</v>
      </c>
    </row>
    <row r="76" spans="1:21" ht="15">
      <c r="A76">
        <v>1674326</v>
      </c>
      <c r="B76" t="s">
        <v>89</v>
      </c>
      <c r="C76">
        <v>301</v>
      </c>
      <c r="D76">
        <v>90</v>
      </c>
      <c r="E76" t="s">
        <v>18</v>
      </c>
      <c r="F76" s="26">
        <v>302</v>
      </c>
      <c r="G76" s="26">
        <v>85</v>
      </c>
      <c r="H76" s="26" t="s">
        <v>14</v>
      </c>
      <c r="I76" s="26">
        <v>30</v>
      </c>
      <c r="J76" s="26">
        <v>75</v>
      </c>
      <c r="K76" s="26" t="s">
        <v>13</v>
      </c>
      <c r="L76" s="26">
        <v>54</v>
      </c>
      <c r="M76">
        <v>79</v>
      </c>
      <c r="N76" t="s">
        <v>13</v>
      </c>
      <c r="O76" s="14">
        <v>55</v>
      </c>
      <c r="P76">
        <v>69</v>
      </c>
      <c r="Q76" t="s">
        <v>15</v>
      </c>
      <c r="R76" t="s">
        <v>18</v>
      </c>
      <c r="S76" t="s">
        <v>15</v>
      </c>
      <c r="T76" t="s">
        <v>14</v>
      </c>
      <c r="U76" t="s">
        <v>16</v>
      </c>
    </row>
    <row r="77" spans="1:21" ht="15">
      <c r="A77">
        <v>1674327</v>
      </c>
      <c r="B77" t="s">
        <v>90</v>
      </c>
      <c r="C77">
        <v>301</v>
      </c>
      <c r="D77">
        <v>33</v>
      </c>
      <c r="E77" t="s">
        <v>29</v>
      </c>
      <c r="F77" s="26">
        <v>302</v>
      </c>
      <c r="G77" s="26">
        <v>61</v>
      </c>
      <c r="H77" s="26" t="s">
        <v>19</v>
      </c>
      <c r="I77" s="26">
        <v>30</v>
      </c>
      <c r="J77" s="26">
        <v>44</v>
      </c>
      <c r="K77" s="26" t="s">
        <v>19</v>
      </c>
      <c r="L77" s="26">
        <v>54</v>
      </c>
      <c r="M77">
        <v>45</v>
      </c>
      <c r="N77" t="s">
        <v>29</v>
      </c>
      <c r="O77" s="14">
        <v>55</v>
      </c>
      <c r="P77">
        <v>48</v>
      </c>
      <c r="Q77" t="s">
        <v>21</v>
      </c>
      <c r="R77" t="s">
        <v>18</v>
      </c>
      <c r="S77" t="s">
        <v>14</v>
      </c>
      <c r="T77" t="s">
        <v>13</v>
      </c>
      <c r="U77" t="s">
        <v>16</v>
      </c>
    </row>
    <row r="78" spans="1:21" ht="15">
      <c r="A78">
        <v>1674328</v>
      </c>
      <c r="B78" t="s">
        <v>91</v>
      </c>
      <c r="C78">
        <v>301</v>
      </c>
      <c r="D78">
        <v>70</v>
      </c>
      <c r="E78" t="s">
        <v>15</v>
      </c>
      <c r="F78" s="26">
        <v>302</v>
      </c>
      <c r="G78" s="26">
        <v>89</v>
      </c>
      <c r="H78" s="26" t="s">
        <v>18</v>
      </c>
      <c r="I78" s="26">
        <v>30</v>
      </c>
      <c r="J78" s="26">
        <v>72</v>
      </c>
      <c r="K78" s="26" t="s">
        <v>13</v>
      </c>
      <c r="L78" s="26">
        <v>54</v>
      </c>
      <c r="M78">
        <v>72</v>
      </c>
      <c r="N78" t="s">
        <v>15</v>
      </c>
      <c r="O78" s="14">
        <v>55</v>
      </c>
      <c r="P78">
        <v>79</v>
      </c>
      <c r="Q78" t="s">
        <v>13</v>
      </c>
      <c r="R78" t="s">
        <v>18</v>
      </c>
      <c r="S78" t="s">
        <v>15</v>
      </c>
      <c r="T78" t="s">
        <v>15</v>
      </c>
      <c r="U78" t="s">
        <v>16</v>
      </c>
    </row>
    <row r="79" spans="1:21" ht="15">
      <c r="A79">
        <v>1674329</v>
      </c>
      <c r="B79" t="s">
        <v>92</v>
      </c>
      <c r="C79">
        <v>301</v>
      </c>
      <c r="D79">
        <v>90</v>
      </c>
      <c r="E79" t="s">
        <v>18</v>
      </c>
      <c r="F79" s="26">
        <v>302</v>
      </c>
      <c r="G79" s="26">
        <v>69</v>
      </c>
      <c r="H79" s="26" t="s">
        <v>12</v>
      </c>
      <c r="I79" s="26">
        <v>30</v>
      </c>
      <c r="J79" s="26">
        <v>66</v>
      </c>
      <c r="K79" s="26" t="s">
        <v>15</v>
      </c>
      <c r="L79" s="26">
        <v>54</v>
      </c>
      <c r="M79">
        <v>64</v>
      </c>
      <c r="N79" t="s">
        <v>12</v>
      </c>
      <c r="O79" s="14">
        <v>55</v>
      </c>
      <c r="P79">
        <v>65</v>
      </c>
      <c r="Q79" t="s">
        <v>15</v>
      </c>
      <c r="R79" t="s">
        <v>14</v>
      </c>
      <c r="S79" t="s">
        <v>15</v>
      </c>
      <c r="T79" t="s">
        <v>14</v>
      </c>
      <c r="U79" t="s">
        <v>16</v>
      </c>
    </row>
    <row r="80" spans="1:21" ht="15">
      <c r="A80">
        <v>1674330</v>
      </c>
      <c r="B80" t="s">
        <v>93</v>
      </c>
      <c r="C80">
        <v>301</v>
      </c>
      <c r="D80">
        <v>64</v>
      </c>
      <c r="E80" t="s">
        <v>12</v>
      </c>
      <c r="F80" s="26">
        <v>30</v>
      </c>
      <c r="G80" s="26">
        <v>69</v>
      </c>
      <c r="H80" s="26" t="s">
        <v>13</v>
      </c>
      <c r="I80" s="26">
        <v>54</v>
      </c>
      <c r="J80" s="26">
        <v>74</v>
      </c>
      <c r="K80" s="26" t="s">
        <v>15</v>
      </c>
      <c r="L80" s="26">
        <v>55</v>
      </c>
      <c r="M80">
        <v>73</v>
      </c>
      <c r="N80" t="s">
        <v>13</v>
      </c>
      <c r="O80" s="14">
        <v>83</v>
      </c>
      <c r="P80">
        <v>76</v>
      </c>
      <c r="Q80" t="s">
        <v>12</v>
      </c>
      <c r="R80" t="s">
        <v>14</v>
      </c>
      <c r="S80" t="s">
        <v>15</v>
      </c>
      <c r="T80" t="s">
        <v>13</v>
      </c>
      <c r="U80" t="s">
        <v>16</v>
      </c>
    </row>
    <row r="81" spans="1:21" ht="15">
      <c r="A81">
        <v>1674331</v>
      </c>
      <c r="B81" t="s">
        <v>94</v>
      </c>
      <c r="C81">
        <v>301</v>
      </c>
      <c r="D81">
        <v>69</v>
      </c>
      <c r="E81" t="s">
        <v>12</v>
      </c>
      <c r="F81" s="26">
        <v>302</v>
      </c>
      <c r="G81" s="26">
        <v>73</v>
      </c>
      <c r="H81" s="26" t="s">
        <v>15</v>
      </c>
      <c r="I81" s="26">
        <v>30</v>
      </c>
      <c r="J81" s="26">
        <v>66</v>
      </c>
      <c r="K81" s="26" t="s">
        <v>15</v>
      </c>
      <c r="L81" s="26">
        <v>54</v>
      </c>
      <c r="M81">
        <v>64</v>
      </c>
      <c r="N81" t="s">
        <v>12</v>
      </c>
      <c r="O81" s="14">
        <v>55</v>
      </c>
      <c r="P81">
        <v>84</v>
      </c>
      <c r="Q81" t="s">
        <v>14</v>
      </c>
      <c r="R81" t="s">
        <v>18</v>
      </c>
      <c r="S81" t="s">
        <v>14</v>
      </c>
      <c r="T81" t="s">
        <v>14</v>
      </c>
      <c r="U81" t="s">
        <v>16</v>
      </c>
    </row>
  </sheetData>
  <printOptions gridLines="1" horizontalCentered="1"/>
  <pageMargins left="0.2" right="0.2" top="0.25" bottom="0.25" header="0.3" footer="0.3"/>
  <pageSetup fitToHeight="1" fitToWidth="1" horizontalDpi="600" verticalDpi="6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workbookViewId="0" topLeftCell="A20">
      <selection activeCell="B2" sqref="B2:J37"/>
    </sheetView>
  </sheetViews>
  <sheetFormatPr defaultColWidth="9.140625" defaultRowHeight="15"/>
  <cols>
    <col min="1" max="1" width="9.140625" style="66" customWidth="1"/>
    <col min="2" max="2" width="9.140625" style="13" customWidth="1"/>
    <col min="3" max="3" width="26.8515625" style="13" customWidth="1"/>
    <col min="4" max="4" width="7.7109375" style="66" customWidth="1"/>
    <col min="5" max="5" width="9.7109375" style="66" customWidth="1"/>
    <col min="6" max="6" width="7.421875" style="66" customWidth="1"/>
    <col min="7" max="7" width="6.421875" style="66" customWidth="1"/>
    <col min="8" max="8" width="7.00390625" style="66" customWidth="1"/>
    <col min="9" max="9" width="6.7109375" style="66" customWidth="1"/>
    <col min="10" max="10" width="6.421875" style="66" customWidth="1"/>
    <col min="11" max="16384" width="9.140625" style="20" customWidth="1"/>
  </cols>
  <sheetData>
    <row r="2" spans="2:10" ht="15">
      <c r="B2" s="79" t="s">
        <v>127</v>
      </c>
      <c r="C2" s="79"/>
      <c r="D2" s="79"/>
      <c r="E2" s="79"/>
      <c r="F2" s="79"/>
      <c r="G2" s="79"/>
      <c r="H2" s="79"/>
      <c r="I2" s="79"/>
      <c r="J2" s="79"/>
    </row>
    <row r="3" spans="2:10" ht="15">
      <c r="B3" s="80" t="s">
        <v>163</v>
      </c>
      <c r="C3" s="80"/>
      <c r="D3" s="80"/>
      <c r="E3" s="80"/>
      <c r="F3" s="80"/>
      <c r="G3" s="80"/>
      <c r="H3" s="80"/>
      <c r="I3" s="80"/>
      <c r="J3" s="80"/>
    </row>
    <row r="4" spans="1:10" s="1" customFormat="1" ht="49.5">
      <c r="A4" s="66"/>
      <c r="B4" s="17" t="s">
        <v>101</v>
      </c>
      <c r="C4" s="18" t="s">
        <v>123</v>
      </c>
      <c r="D4" s="74" t="s">
        <v>157</v>
      </c>
      <c r="E4" s="74" t="s">
        <v>158</v>
      </c>
      <c r="F4" s="74" t="s">
        <v>162</v>
      </c>
      <c r="G4" s="74" t="s">
        <v>159</v>
      </c>
      <c r="H4" s="73" t="s">
        <v>160</v>
      </c>
      <c r="I4" s="73" t="s">
        <v>161</v>
      </c>
      <c r="J4" s="75" t="s">
        <v>162</v>
      </c>
    </row>
    <row r="5" spans="1:10" ht="15">
      <c r="A5" s="66">
        <v>1</v>
      </c>
      <c r="B5" s="39">
        <v>1674299</v>
      </c>
      <c r="C5" s="39" t="s">
        <v>62</v>
      </c>
      <c r="D5" s="65">
        <v>6145</v>
      </c>
      <c r="E5" s="65">
        <v>1324388</v>
      </c>
      <c r="F5" s="28"/>
      <c r="G5" s="28"/>
      <c r="H5" s="65">
        <v>1183</v>
      </c>
      <c r="I5" s="65"/>
      <c r="J5" s="28"/>
    </row>
    <row r="6" spans="1:10" ht="15">
      <c r="A6" s="66">
        <f>+A5+1</f>
        <v>2</v>
      </c>
      <c r="B6" s="39">
        <v>1674300</v>
      </c>
      <c r="C6" s="39" t="s">
        <v>63</v>
      </c>
      <c r="D6" s="65">
        <f>+D5+1</f>
        <v>6146</v>
      </c>
      <c r="E6" s="65">
        <f>+E5+1</f>
        <v>1324389</v>
      </c>
      <c r="F6" s="65"/>
      <c r="G6" s="65"/>
      <c r="H6" s="28">
        <f>+H5+1</f>
        <v>1184</v>
      </c>
      <c r="I6" s="28"/>
      <c r="J6" s="28"/>
    </row>
    <row r="7" spans="1:10" ht="15">
      <c r="A7" s="66">
        <f aca="true" t="shared" si="0" ref="A7:A37">+A6+1</f>
        <v>3</v>
      </c>
      <c r="B7" s="39">
        <v>1674301</v>
      </c>
      <c r="C7" s="39" t="s">
        <v>64</v>
      </c>
      <c r="D7" s="65">
        <f aca="true" t="shared" si="1" ref="D7:D37">+D6+1</f>
        <v>6147</v>
      </c>
      <c r="E7" s="65">
        <f aca="true" t="shared" si="2" ref="E7:E37">+E6+1</f>
        <v>1324390</v>
      </c>
      <c r="F7" s="65"/>
      <c r="G7" s="65"/>
      <c r="H7" s="28">
        <f aca="true" t="shared" si="3" ref="H7:H37">+H6+1</f>
        <v>1185</v>
      </c>
      <c r="I7" s="28"/>
      <c r="J7" s="28"/>
    </row>
    <row r="8" spans="1:10" ht="15">
      <c r="A8" s="66">
        <f t="shared" si="0"/>
        <v>4</v>
      </c>
      <c r="B8" s="39">
        <v>1674302</v>
      </c>
      <c r="C8" s="39" t="s">
        <v>65</v>
      </c>
      <c r="D8" s="65">
        <f t="shared" si="1"/>
        <v>6148</v>
      </c>
      <c r="E8" s="65">
        <f t="shared" si="2"/>
        <v>1324391</v>
      </c>
      <c r="F8" s="28"/>
      <c r="G8" s="28"/>
      <c r="H8" s="28">
        <f t="shared" si="3"/>
        <v>1186</v>
      </c>
      <c r="I8" s="65"/>
      <c r="J8" s="28"/>
    </row>
    <row r="9" spans="1:10" ht="15">
      <c r="A9" s="66">
        <f t="shared" si="0"/>
        <v>5</v>
      </c>
      <c r="B9" s="39">
        <v>1674303</v>
      </c>
      <c r="C9" s="39" t="s">
        <v>66</v>
      </c>
      <c r="D9" s="65">
        <f t="shared" si="1"/>
        <v>6149</v>
      </c>
      <c r="E9" s="65">
        <f t="shared" si="2"/>
        <v>1324392</v>
      </c>
      <c r="F9" s="65"/>
      <c r="G9" s="65"/>
      <c r="H9" s="28">
        <f t="shared" si="3"/>
        <v>1187</v>
      </c>
      <c r="I9" s="28"/>
      <c r="J9" s="28"/>
    </row>
    <row r="10" spans="1:10" ht="15">
      <c r="A10" s="66">
        <f t="shared" si="0"/>
        <v>6</v>
      </c>
      <c r="B10" s="39">
        <v>1674304</v>
      </c>
      <c r="C10" s="39" t="s">
        <v>67</v>
      </c>
      <c r="D10" s="65">
        <f t="shared" si="1"/>
        <v>6150</v>
      </c>
      <c r="E10" s="65">
        <f t="shared" si="2"/>
        <v>1324393</v>
      </c>
      <c r="F10" s="28"/>
      <c r="G10" s="28"/>
      <c r="H10" s="28">
        <f t="shared" si="3"/>
        <v>1188</v>
      </c>
      <c r="I10" s="65"/>
      <c r="J10" s="28"/>
    </row>
    <row r="11" spans="1:10" ht="15">
      <c r="A11" s="66">
        <f t="shared" si="0"/>
        <v>7</v>
      </c>
      <c r="B11" s="39">
        <v>1674305</v>
      </c>
      <c r="C11" s="39" t="s">
        <v>68</v>
      </c>
      <c r="D11" s="65">
        <f t="shared" si="1"/>
        <v>6151</v>
      </c>
      <c r="E11" s="65">
        <f t="shared" si="2"/>
        <v>1324394</v>
      </c>
      <c r="F11" s="65"/>
      <c r="G11" s="65"/>
      <c r="H11" s="28">
        <f t="shared" si="3"/>
        <v>1189</v>
      </c>
      <c r="I11" s="28"/>
      <c r="J11" s="28"/>
    </row>
    <row r="12" spans="1:10" ht="15">
      <c r="A12" s="66">
        <f t="shared" si="0"/>
        <v>8</v>
      </c>
      <c r="B12" s="39">
        <v>1674306</v>
      </c>
      <c r="C12" s="39" t="s">
        <v>69</v>
      </c>
      <c r="D12" s="65">
        <f t="shared" si="1"/>
        <v>6152</v>
      </c>
      <c r="E12" s="65">
        <f t="shared" si="2"/>
        <v>1324395</v>
      </c>
      <c r="F12" s="65"/>
      <c r="G12" s="65"/>
      <c r="H12" s="28">
        <f t="shared" si="3"/>
        <v>1190</v>
      </c>
      <c r="I12" s="28"/>
      <c r="J12" s="28"/>
    </row>
    <row r="13" spans="1:10" ht="15">
      <c r="A13" s="66">
        <f t="shared" si="0"/>
        <v>9</v>
      </c>
      <c r="B13" s="39">
        <v>1674307</v>
      </c>
      <c r="C13" s="39" t="s">
        <v>70</v>
      </c>
      <c r="D13" s="65">
        <f t="shared" si="1"/>
        <v>6153</v>
      </c>
      <c r="E13" s="65">
        <f t="shared" si="2"/>
        <v>1324396</v>
      </c>
      <c r="F13" s="65"/>
      <c r="G13" s="65"/>
      <c r="H13" s="28">
        <f t="shared" si="3"/>
        <v>1191</v>
      </c>
      <c r="I13" s="28"/>
      <c r="J13" s="28"/>
    </row>
    <row r="14" spans="1:10" ht="15">
      <c r="A14" s="66">
        <f t="shared" si="0"/>
        <v>10</v>
      </c>
      <c r="B14" s="39">
        <v>1674308</v>
      </c>
      <c r="C14" s="39" t="s">
        <v>71</v>
      </c>
      <c r="D14" s="65">
        <f t="shared" si="1"/>
        <v>6154</v>
      </c>
      <c r="E14" s="65">
        <f t="shared" si="2"/>
        <v>1324397</v>
      </c>
      <c r="F14" s="28"/>
      <c r="G14" s="28"/>
      <c r="H14" s="28">
        <f t="shared" si="3"/>
        <v>1192</v>
      </c>
      <c r="I14" s="28"/>
      <c r="J14" s="65"/>
    </row>
    <row r="15" spans="1:10" ht="15">
      <c r="A15" s="66">
        <f t="shared" si="0"/>
        <v>11</v>
      </c>
      <c r="B15" s="39">
        <v>1674309</v>
      </c>
      <c r="C15" s="39" t="s">
        <v>72</v>
      </c>
      <c r="D15" s="65">
        <f t="shared" si="1"/>
        <v>6155</v>
      </c>
      <c r="E15" s="65">
        <f t="shared" si="2"/>
        <v>1324398</v>
      </c>
      <c r="F15" s="65"/>
      <c r="G15" s="65"/>
      <c r="H15" s="28">
        <f t="shared" si="3"/>
        <v>1193</v>
      </c>
      <c r="I15" s="28"/>
      <c r="J15" s="28"/>
    </row>
    <row r="16" spans="1:10" ht="15">
      <c r="A16" s="66">
        <f t="shared" si="0"/>
        <v>12</v>
      </c>
      <c r="B16" s="39">
        <v>1674310</v>
      </c>
      <c r="C16" s="39" t="s">
        <v>73</v>
      </c>
      <c r="D16" s="65">
        <f t="shared" si="1"/>
        <v>6156</v>
      </c>
      <c r="E16" s="65">
        <f t="shared" si="2"/>
        <v>1324399</v>
      </c>
      <c r="F16" s="65"/>
      <c r="G16" s="65"/>
      <c r="H16" s="28">
        <f t="shared" si="3"/>
        <v>1194</v>
      </c>
      <c r="I16" s="28"/>
      <c r="J16" s="28"/>
    </row>
    <row r="17" spans="1:10" ht="15">
      <c r="A17" s="66">
        <f t="shared" si="0"/>
        <v>13</v>
      </c>
      <c r="B17" s="39">
        <v>1674311</v>
      </c>
      <c r="C17" s="39" t="s">
        <v>74</v>
      </c>
      <c r="D17" s="65">
        <f t="shared" si="1"/>
        <v>6157</v>
      </c>
      <c r="E17" s="65">
        <f t="shared" si="2"/>
        <v>1324400</v>
      </c>
      <c r="F17" s="65"/>
      <c r="G17" s="65"/>
      <c r="H17" s="28">
        <f t="shared" si="3"/>
        <v>1195</v>
      </c>
      <c r="I17" s="28"/>
      <c r="J17" s="28"/>
    </row>
    <row r="18" spans="1:10" ht="15">
      <c r="A18" s="66">
        <f t="shared" si="0"/>
        <v>14</v>
      </c>
      <c r="B18" s="39">
        <v>1674312</v>
      </c>
      <c r="C18" s="39" t="s">
        <v>75</v>
      </c>
      <c r="D18" s="65">
        <f t="shared" si="1"/>
        <v>6158</v>
      </c>
      <c r="E18" s="65">
        <f t="shared" si="2"/>
        <v>1324401</v>
      </c>
      <c r="F18" s="65"/>
      <c r="G18" s="65"/>
      <c r="H18" s="28">
        <f t="shared" si="3"/>
        <v>1196</v>
      </c>
      <c r="I18" s="28"/>
      <c r="J18" s="28"/>
    </row>
    <row r="19" spans="1:10" ht="15">
      <c r="A19" s="66">
        <f t="shared" si="0"/>
        <v>15</v>
      </c>
      <c r="B19" s="39">
        <v>1674313</v>
      </c>
      <c r="C19" s="39" t="s">
        <v>76</v>
      </c>
      <c r="D19" s="65">
        <f t="shared" si="1"/>
        <v>6159</v>
      </c>
      <c r="E19" s="65">
        <f t="shared" si="2"/>
        <v>1324402</v>
      </c>
      <c r="F19" s="65"/>
      <c r="G19" s="65"/>
      <c r="H19" s="28">
        <f t="shared" si="3"/>
        <v>1197</v>
      </c>
      <c r="I19" s="28"/>
      <c r="J19" s="28"/>
    </row>
    <row r="20" spans="1:10" ht="15">
      <c r="A20" s="66">
        <f t="shared" si="0"/>
        <v>16</v>
      </c>
      <c r="B20" s="39">
        <v>1674314</v>
      </c>
      <c r="C20" s="39" t="s">
        <v>77</v>
      </c>
      <c r="D20" s="65">
        <f t="shared" si="1"/>
        <v>6160</v>
      </c>
      <c r="E20" s="65">
        <f t="shared" si="2"/>
        <v>1324403</v>
      </c>
      <c r="F20" s="65"/>
      <c r="G20" s="65"/>
      <c r="H20" s="28">
        <f t="shared" si="3"/>
        <v>1198</v>
      </c>
      <c r="I20" s="28"/>
      <c r="J20" s="28"/>
    </row>
    <row r="21" spans="1:10" ht="15">
      <c r="A21" s="66">
        <f t="shared" si="0"/>
        <v>17</v>
      </c>
      <c r="B21" s="39">
        <v>1674315</v>
      </c>
      <c r="C21" s="39" t="s">
        <v>78</v>
      </c>
      <c r="D21" s="65">
        <f t="shared" si="1"/>
        <v>6161</v>
      </c>
      <c r="E21" s="65">
        <f t="shared" si="2"/>
        <v>1324404</v>
      </c>
      <c r="F21" s="65"/>
      <c r="G21" s="65"/>
      <c r="H21" s="28">
        <f t="shared" si="3"/>
        <v>1199</v>
      </c>
      <c r="I21" s="28"/>
      <c r="J21" s="28"/>
    </row>
    <row r="22" spans="1:10" ht="15">
      <c r="A22" s="66">
        <f t="shared" si="0"/>
        <v>18</v>
      </c>
      <c r="B22" s="39">
        <v>1674316</v>
      </c>
      <c r="C22" s="39" t="s">
        <v>79</v>
      </c>
      <c r="D22" s="65">
        <f t="shared" si="1"/>
        <v>6162</v>
      </c>
      <c r="E22" s="65">
        <f t="shared" si="2"/>
        <v>1324405</v>
      </c>
      <c r="F22" s="28"/>
      <c r="G22" s="28"/>
      <c r="H22" s="28">
        <f t="shared" si="3"/>
        <v>1200</v>
      </c>
      <c r="I22" s="65"/>
      <c r="J22" s="28"/>
    </row>
    <row r="23" spans="1:10" ht="15">
      <c r="A23" s="66">
        <f t="shared" si="0"/>
        <v>19</v>
      </c>
      <c r="B23" s="39">
        <v>1674317</v>
      </c>
      <c r="C23" s="39" t="s">
        <v>80</v>
      </c>
      <c r="D23" s="65">
        <f t="shared" si="1"/>
        <v>6163</v>
      </c>
      <c r="E23" s="65">
        <f t="shared" si="2"/>
        <v>1324406</v>
      </c>
      <c r="F23" s="65"/>
      <c r="G23" s="65"/>
      <c r="H23" s="28">
        <f t="shared" si="3"/>
        <v>1201</v>
      </c>
      <c r="I23" s="28"/>
      <c r="J23" s="28"/>
    </row>
    <row r="24" spans="1:10" ht="15">
      <c r="A24" s="66">
        <f t="shared" si="0"/>
        <v>20</v>
      </c>
      <c r="B24" s="39">
        <v>1674318</v>
      </c>
      <c r="C24" s="39" t="s">
        <v>81</v>
      </c>
      <c r="D24" s="65">
        <f t="shared" si="1"/>
        <v>6164</v>
      </c>
      <c r="E24" s="65">
        <f t="shared" si="2"/>
        <v>1324407</v>
      </c>
      <c r="F24" s="65"/>
      <c r="G24" s="65"/>
      <c r="H24" s="28">
        <f t="shared" si="3"/>
        <v>1202</v>
      </c>
      <c r="I24" s="28"/>
      <c r="J24" s="28"/>
    </row>
    <row r="25" spans="1:10" ht="15">
      <c r="A25" s="66">
        <f t="shared" si="0"/>
        <v>21</v>
      </c>
      <c r="B25" s="39">
        <v>1674319</v>
      </c>
      <c r="C25" s="39" t="s">
        <v>82</v>
      </c>
      <c r="D25" s="65">
        <f t="shared" si="1"/>
        <v>6165</v>
      </c>
      <c r="E25" s="65">
        <f t="shared" si="2"/>
        <v>1324408</v>
      </c>
      <c r="F25" s="65"/>
      <c r="G25" s="65"/>
      <c r="H25" s="28">
        <f t="shared" si="3"/>
        <v>1203</v>
      </c>
      <c r="I25" s="28"/>
      <c r="J25" s="28"/>
    </row>
    <row r="26" spans="1:10" ht="15">
      <c r="A26" s="66">
        <f t="shared" si="0"/>
        <v>22</v>
      </c>
      <c r="B26" s="39">
        <v>1674320</v>
      </c>
      <c r="C26" s="39" t="s">
        <v>83</v>
      </c>
      <c r="D26" s="65">
        <f t="shared" si="1"/>
        <v>6166</v>
      </c>
      <c r="E26" s="65">
        <f t="shared" si="2"/>
        <v>1324409</v>
      </c>
      <c r="F26" s="65"/>
      <c r="G26" s="65"/>
      <c r="H26" s="28">
        <f t="shared" si="3"/>
        <v>1204</v>
      </c>
      <c r="I26" s="28"/>
      <c r="J26" s="28"/>
    </row>
    <row r="27" spans="1:10" ht="15">
      <c r="A27" s="66">
        <f t="shared" si="0"/>
        <v>23</v>
      </c>
      <c r="B27" s="39">
        <v>1674321</v>
      </c>
      <c r="C27" s="39" t="s">
        <v>84</v>
      </c>
      <c r="D27" s="65">
        <f t="shared" si="1"/>
        <v>6167</v>
      </c>
      <c r="E27" s="65">
        <f t="shared" si="2"/>
        <v>1324410</v>
      </c>
      <c r="F27" s="28"/>
      <c r="G27" s="28"/>
      <c r="H27" s="28">
        <f t="shared" si="3"/>
        <v>1205</v>
      </c>
      <c r="I27" s="28"/>
      <c r="J27" s="65"/>
    </row>
    <row r="28" spans="1:10" ht="15">
      <c r="A28" s="66">
        <f t="shared" si="0"/>
        <v>24</v>
      </c>
      <c r="B28" s="39">
        <v>1674322</v>
      </c>
      <c r="C28" s="39" t="s">
        <v>85</v>
      </c>
      <c r="D28" s="65">
        <f t="shared" si="1"/>
        <v>6168</v>
      </c>
      <c r="E28" s="65">
        <f t="shared" si="2"/>
        <v>1324411</v>
      </c>
      <c r="F28" s="65"/>
      <c r="G28" s="65"/>
      <c r="H28" s="28">
        <f t="shared" si="3"/>
        <v>1206</v>
      </c>
      <c r="I28" s="28"/>
      <c r="J28" s="28"/>
    </row>
    <row r="29" spans="1:10" ht="15">
      <c r="A29" s="66">
        <f t="shared" si="0"/>
        <v>25</v>
      </c>
      <c r="B29" s="39">
        <v>1674323</v>
      </c>
      <c r="C29" s="39" t="s">
        <v>86</v>
      </c>
      <c r="D29" s="65">
        <f t="shared" si="1"/>
        <v>6169</v>
      </c>
      <c r="E29" s="65">
        <f t="shared" si="2"/>
        <v>1324412</v>
      </c>
      <c r="F29" s="28"/>
      <c r="G29" s="28"/>
      <c r="H29" s="28">
        <f t="shared" si="3"/>
        <v>1207</v>
      </c>
      <c r="I29" s="65"/>
      <c r="J29" s="28"/>
    </row>
    <row r="30" spans="1:10" ht="15">
      <c r="A30" s="66">
        <f t="shared" si="0"/>
        <v>26</v>
      </c>
      <c r="B30" s="39">
        <v>1674324</v>
      </c>
      <c r="C30" s="39" t="s">
        <v>87</v>
      </c>
      <c r="D30" s="65">
        <f t="shared" si="1"/>
        <v>6170</v>
      </c>
      <c r="E30" s="65">
        <f t="shared" si="2"/>
        <v>1324413</v>
      </c>
      <c r="F30" s="65"/>
      <c r="G30" s="65"/>
      <c r="H30" s="28">
        <f t="shared" si="3"/>
        <v>1208</v>
      </c>
      <c r="I30" s="28"/>
      <c r="J30" s="28"/>
    </row>
    <row r="31" spans="1:10" ht="15">
      <c r="A31" s="66">
        <f t="shared" si="0"/>
        <v>27</v>
      </c>
      <c r="B31" s="39">
        <v>1674325</v>
      </c>
      <c r="C31" s="39" t="s">
        <v>88</v>
      </c>
      <c r="D31" s="65">
        <f t="shared" si="1"/>
        <v>6171</v>
      </c>
      <c r="E31" s="65">
        <f t="shared" si="2"/>
        <v>1324414</v>
      </c>
      <c r="F31" s="65"/>
      <c r="G31" s="65"/>
      <c r="H31" s="28">
        <f t="shared" si="3"/>
        <v>1209</v>
      </c>
      <c r="I31" s="28"/>
      <c r="J31" s="28"/>
    </row>
    <row r="32" spans="1:10" ht="15">
      <c r="A32" s="66">
        <f t="shared" si="0"/>
        <v>28</v>
      </c>
      <c r="B32" s="39">
        <v>1674326</v>
      </c>
      <c r="C32" s="39" t="s">
        <v>89</v>
      </c>
      <c r="D32" s="65">
        <f t="shared" si="1"/>
        <v>6172</v>
      </c>
      <c r="E32" s="65">
        <f t="shared" si="2"/>
        <v>1324415</v>
      </c>
      <c r="F32" s="65"/>
      <c r="G32" s="65"/>
      <c r="H32" s="28">
        <f t="shared" si="3"/>
        <v>1210</v>
      </c>
      <c r="I32" s="28"/>
      <c r="J32" s="28"/>
    </row>
    <row r="33" spans="1:10" ht="15">
      <c r="A33" s="66">
        <f t="shared" si="0"/>
        <v>29</v>
      </c>
      <c r="B33" s="39">
        <v>1674327</v>
      </c>
      <c r="C33" s="39" t="s">
        <v>90</v>
      </c>
      <c r="D33" s="65">
        <f t="shared" si="1"/>
        <v>6173</v>
      </c>
      <c r="E33" s="65">
        <f t="shared" si="2"/>
        <v>1324416</v>
      </c>
      <c r="F33" s="65"/>
      <c r="G33" s="65"/>
      <c r="H33" s="28">
        <f t="shared" si="3"/>
        <v>1211</v>
      </c>
      <c r="I33" s="28"/>
      <c r="J33" s="28"/>
    </row>
    <row r="34" spans="1:10" ht="15">
      <c r="A34" s="66">
        <f t="shared" si="0"/>
        <v>30</v>
      </c>
      <c r="B34" s="39">
        <v>1674328</v>
      </c>
      <c r="C34" s="39" t="s">
        <v>91</v>
      </c>
      <c r="D34" s="65">
        <f t="shared" si="1"/>
        <v>6174</v>
      </c>
      <c r="E34" s="65">
        <f t="shared" si="2"/>
        <v>1324417</v>
      </c>
      <c r="F34" s="65"/>
      <c r="G34" s="65"/>
      <c r="H34" s="28">
        <f t="shared" si="3"/>
        <v>1212</v>
      </c>
      <c r="I34" s="28"/>
      <c r="J34" s="28"/>
    </row>
    <row r="35" spans="1:10" ht="15">
      <c r="A35" s="66">
        <f t="shared" si="0"/>
        <v>31</v>
      </c>
      <c r="B35" s="39">
        <v>1674329</v>
      </c>
      <c r="C35" s="39" t="s">
        <v>92</v>
      </c>
      <c r="D35" s="65">
        <f t="shared" si="1"/>
        <v>6175</v>
      </c>
      <c r="E35" s="65">
        <f t="shared" si="2"/>
        <v>1324418</v>
      </c>
      <c r="F35" s="65"/>
      <c r="G35" s="65"/>
      <c r="H35" s="28">
        <f t="shared" si="3"/>
        <v>1213</v>
      </c>
      <c r="I35" s="28"/>
      <c r="J35" s="28"/>
    </row>
    <row r="36" spans="1:10" ht="15">
      <c r="A36" s="66">
        <f t="shared" si="0"/>
        <v>32</v>
      </c>
      <c r="B36" s="39">
        <v>1674330</v>
      </c>
      <c r="C36" s="39" t="s">
        <v>93</v>
      </c>
      <c r="D36" s="65">
        <f t="shared" si="1"/>
        <v>6176</v>
      </c>
      <c r="E36" s="65">
        <f t="shared" si="2"/>
        <v>1324419</v>
      </c>
      <c r="F36" s="28"/>
      <c r="G36" s="28"/>
      <c r="H36" s="28">
        <f t="shared" si="3"/>
        <v>1214</v>
      </c>
      <c r="I36" s="28"/>
      <c r="J36" s="65"/>
    </row>
    <row r="37" spans="1:10" ht="15">
      <c r="A37" s="66">
        <f t="shared" si="0"/>
        <v>33</v>
      </c>
      <c r="B37" s="39">
        <v>1674331</v>
      </c>
      <c r="C37" s="39" t="s">
        <v>94</v>
      </c>
      <c r="D37" s="65">
        <f t="shared" si="1"/>
        <v>6177</v>
      </c>
      <c r="E37" s="65">
        <f t="shared" si="2"/>
        <v>1324420</v>
      </c>
      <c r="F37" s="65"/>
      <c r="G37" s="65"/>
      <c r="H37" s="28">
        <f t="shared" si="3"/>
        <v>1215</v>
      </c>
      <c r="I37" s="28"/>
      <c r="J37" s="28"/>
    </row>
    <row r="38" spans="2:10" ht="15">
      <c r="B38" s="22"/>
      <c r="C38" s="25"/>
      <c r="D38" s="8"/>
      <c r="E38" s="8"/>
      <c r="F38" s="8"/>
      <c r="G38" s="8"/>
      <c r="H38" s="8"/>
      <c r="I38" s="8"/>
      <c r="J38" s="8"/>
    </row>
    <row r="39" spans="2:10" ht="15">
      <c r="B39" s="3"/>
      <c r="C39" s="3"/>
      <c r="D39" s="4"/>
      <c r="E39" s="4"/>
      <c r="F39" s="4"/>
      <c r="G39" s="4"/>
      <c r="H39" s="4"/>
      <c r="I39" s="4"/>
      <c r="J39" s="4"/>
    </row>
    <row r="40" spans="2:10" ht="15">
      <c r="B40" s="32" t="s">
        <v>116</v>
      </c>
      <c r="C40" s="32"/>
      <c r="D40" s="32"/>
      <c r="E40" s="31"/>
      <c r="F40" s="4"/>
      <c r="G40" s="4"/>
      <c r="H40" s="4"/>
      <c r="I40" s="4"/>
      <c r="J40" s="4"/>
    </row>
    <row r="41" spans="2:10" ht="15">
      <c r="B41" s="5">
        <v>1</v>
      </c>
      <c r="C41" s="39" t="s">
        <v>72</v>
      </c>
      <c r="D41" s="5">
        <v>88.4</v>
      </c>
      <c r="E41" s="20"/>
      <c r="F41" s="4"/>
      <c r="G41" s="4"/>
      <c r="H41" s="4"/>
      <c r="I41" s="4"/>
      <c r="J41" s="4"/>
    </row>
    <row r="42" spans="2:10" ht="15">
      <c r="B42" s="5">
        <v>2</v>
      </c>
      <c r="C42" s="39" t="s">
        <v>79</v>
      </c>
      <c r="D42" s="5">
        <v>79.6</v>
      </c>
      <c r="E42" s="20"/>
      <c r="F42" s="4"/>
      <c r="G42" s="4"/>
      <c r="H42" s="4"/>
      <c r="I42" s="4"/>
      <c r="J42" s="4"/>
    </row>
    <row r="43" spans="2:10" ht="15">
      <c r="B43" s="5">
        <v>3</v>
      </c>
      <c r="C43" s="39" t="s">
        <v>89</v>
      </c>
      <c r="D43" s="5">
        <v>79.6</v>
      </c>
      <c r="E43" s="20"/>
      <c r="F43" s="4"/>
      <c r="G43" s="4"/>
      <c r="H43" s="4"/>
      <c r="I43" s="4"/>
      <c r="J43" s="4"/>
    </row>
    <row r="44" spans="2:5" ht="15">
      <c r="B44" s="23"/>
      <c r="C44" s="23"/>
      <c r="D44" s="24"/>
      <c r="E44" s="24"/>
    </row>
  </sheetData>
  <mergeCells count="2">
    <mergeCell ref="B2:J2"/>
    <mergeCell ref="B3:J3"/>
  </mergeCells>
  <printOptions horizontalCentered="1"/>
  <pageMargins left="0.2" right="0.2" top="0.25" bottom="0.2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workbookViewId="0" topLeftCell="A34">
      <selection activeCell="I53" sqref="I53"/>
    </sheetView>
  </sheetViews>
  <sheetFormatPr defaultColWidth="9.140625" defaultRowHeight="15"/>
  <cols>
    <col min="1" max="1" width="9.140625" style="30" customWidth="1"/>
    <col min="2" max="2" width="9.140625" style="13" customWidth="1"/>
    <col min="3" max="3" width="25.421875" style="13" customWidth="1"/>
    <col min="4" max="4" width="6.57421875" style="30" customWidth="1"/>
    <col min="5" max="5" width="6.8515625" style="30" customWidth="1"/>
    <col min="6" max="6" width="6.140625" style="30" customWidth="1"/>
    <col min="7" max="7" width="5.8515625" style="30" customWidth="1"/>
    <col min="8" max="8" width="7.421875" style="30" customWidth="1"/>
    <col min="9" max="9" width="6.7109375" style="30" customWidth="1"/>
    <col min="10" max="10" width="6.140625" style="30" customWidth="1"/>
    <col min="11" max="11" width="6.421875" style="30" customWidth="1"/>
    <col min="12" max="12" width="5.8515625" style="30" customWidth="1"/>
    <col min="13" max="13" width="6.00390625" style="30" customWidth="1"/>
    <col min="14" max="14" width="6.57421875" style="30" customWidth="1"/>
    <col min="15" max="15" width="6.421875" style="30" customWidth="1"/>
    <col min="16" max="16" width="7.00390625" style="30" customWidth="1"/>
    <col min="17" max="17" width="6.7109375" style="30" customWidth="1"/>
    <col min="18" max="21" width="9.140625" style="30" customWidth="1"/>
    <col min="22" max="16384" width="9.140625" style="1" customWidth="1"/>
  </cols>
  <sheetData>
    <row r="1" spans="2:21" ht="15">
      <c r="B1" s="76" t="s">
        <v>117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2:21" ht="15">
      <c r="B2" s="77" t="s">
        <v>95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2:21" ht="15">
      <c r="B3" s="77" t="s">
        <v>118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1" ht="15">
      <c r="B4" s="15"/>
      <c r="C4" s="15"/>
      <c r="D4" s="29">
        <v>301</v>
      </c>
      <c r="E4" s="29">
        <v>301</v>
      </c>
      <c r="F4" s="29">
        <v>302</v>
      </c>
      <c r="G4" s="29">
        <v>302</v>
      </c>
      <c r="H4" s="16" t="s">
        <v>96</v>
      </c>
      <c r="I4" s="16" t="s">
        <v>96</v>
      </c>
      <c r="J4" s="16" t="s">
        <v>97</v>
      </c>
      <c r="K4" s="16" t="s">
        <v>97</v>
      </c>
      <c r="L4" s="16" t="s">
        <v>98</v>
      </c>
      <c r="M4" s="16" t="s">
        <v>98</v>
      </c>
      <c r="N4" s="16" t="s">
        <v>99</v>
      </c>
      <c r="O4" s="16" t="s">
        <v>99</v>
      </c>
      <c r="P4" s="16" t="s">
        <v>100</v>
      </c>
      <c r="Q4" s="16" t="s">
        <v>100</v>
      </c>
      <c r="R4" s="29"/>
      <c r="S4" s="29"/>
      <c r="T4" s="29"/>
      <c r="U4" s="29"/>
    </row>
    <row r="5" spans="2:21" ht="15">
      <c r="B5" s="17" t="s">
        <v>101</v>
      </c>
      <c r="C5" s="17"/>
      <c r="D5" s="18" t="s">
        <v>102</v>
      </c>
      <c r="E5" s="18" t="s">
        <v>102</v>
      </c>
      <c r="F5" s="18" t="s">
        <v>103</v>
      </c>
      <c r="G5" s="18" t="s">
        <v>103</v>
      </c>
      <c r="H5" s="18" t="s">
        <v>104</v>
      </c>
      <c r="I5" s="18" t="s">
        <v>104</v>
      </c>
      <c r="J5" s="18" t="s">
        <v>105</v>
      </c>
      <c r="K5" s="18" t="s">
        <v>105</v>
      </c>
      <c r="L5" s="18" t="s">
        <v>106</v>
      </c>
      <c r="M5" s="18" t="s">
        <v>106</v>
      </c>
      <c r="N5" s="18" t="s">
        <v>107</v>
      </c>
      <c r="O5" s="18" t="s">
        <v>107</v>
      </c>
      <c r="P5" s="18" t="s">
        <v>108</v>
      </c>
      <c r="Q5" s="18" t="s">
        <v>108</v>
      </c>
      <c r="R5" s="18" t="s">
        <v>109</v>
      </c>
      <c r="S5" s="18" t="s">
        <v>110</v>
      </c>
      <c r="T5" s="18" t="s">
        <v>111</v>
      </c>
      <c r="U5" s="18" t="s">
        <v>112</v>
      </c>
    </row>
    <row r="6" spans="1:21" ht="15">
      <c r="A6" s="30">
        <v>1</v>
      </c>
      <c r="B6" s="39">
        <v>1674257</v>
      </c>
      <c r="C6" s="39" t="s">
        <v>11</v>
      </c>
      <c r="D6" s="40">
        <v>66</v>
      </c>
      <c r="E6" s="40" t="s">
        <v>12</v>
      </c>
      <c r="F6" s="40">
        <v>66</v>
      </c>
      <c r="G6" s="40" t="s">
        <v>12</v>
      </c>
      <c r="H6" s="18"/>
      <c r="I6" s="18"/>
      <c r="J6" s="18"/>
      <c r="K6" s="18"/>
      <c r="L6" s="40">
        <v>66</v>
      </c>
      <c r="M6" s="40" t="s">
        <v>13</v>
      </c>
      <c r="N6" s="40">
        <v>83</v>
      </c>
      <c r="O6" s="40" t="s">
        <v>14</v>
      </c>
      <c r="P6" s="40">
        <v>71</v>
      </c>
      <c r="Q6" s="40" t="s">
        <v>15</v>
      </c>
      <c r="R6" s="18">
        <f aca="true" t="shared" si="0" ref="R6:R47">+D6+F6+H6+J6+L6+N6+P6</f>
        <v>352</v>
      </c>
      <c r="S6" s="18">
        <f aca="true" t="shared" si="1" ref="S6:S47">+(D6+F6+H6+J6+L6+N6+P6)*100/500</f>
        <v>70.4</v>
      </c>
      <c r="T6" s="18" t="s">
        <v>113</v>
      </c>
      <c r="U6" s="18" t="s">
        <v>114</v>
      </c>
    </row>
    <row r="7" spans="1:21" ht="15">
      <c r="A7" s="30">
        <f>+A6+1</f>
        <v>2</v>
      </c>
      <c r="B7" s="39">
        <v>1674258</v>
      </c>
      <c r="C7" s="39" t="s">
        <v>17</v>
      </c>
      <c r="D7" s="40">
        <v>77</v>
      </c>
      <c r="E7" s="40" t="s">
        <v>13</v>
      </c>
      <c r="F7" s="40">
        <v>88</v>
      </c>
      <c r="G7" s="40" t="s">
        <v>18</v>
      </c>
      <c r="H7" s="18"/>
      <c r="I7" s="18"/>
      <c r="J7" s="18"/>
      <c r="K7" s="18"/>
      <c r="L7" s="40">
        <v>54</v>
      </c>
      <c r="M7" s="40" t="s">
        <v>12</v>
      </c>
      <c r="N7" s="40">
        <v>63</v>
      </c>
      <c r="O7" s="40" t="s">
        <v>19</v>
      </c>
      <c r="P7" s="40">
        <v>63</v>
      </c>
      <c r="Q7" s="40" t="s">
        <v>19</v>
      </c>
      <c r="R7" s="18">
        <f t="shared" si="0"/>
        <v>345</v>
      </c>
      <c r="S7" s="18">
        <f t="shared" si="1"/>
        <v>69</v>
      </c>
      <c r="T7" s="18" t="s">
        <v>113</v>
      </c>
      <c r="U7" s="18" t="s">
        <v>114</v>
      </c>
    </row>
    <row r="8" spans="1:21" ht="15">
      <c r="A8" s="30">
        <f>+A7+1</f>
        <v>3</v>
      </c>
      <c r="B8" s="39">
        <v>1674259</v>
      </c>
      <c r="C8" s="39" t="s">
        <v>20</v>
      </c>
      <c r="D8" s="40">
        <v>80</v>
      </c>
      <c r="E8" s="40" t="s">
        <v>13</v>
      </c>
      <c r="F8" s="40">
        <v>75</v>
      </c>
      <c r="G8" s="40" t="s">
        <v>15</v>
      </c>
      <c r="H8" s="18"/>
      <c r="I8" s="18"/>
      <c r="J8" s="18"/>
      <c r="K8" s="18"/>
      <c r="L8" s="40">
        <v>50</v>
      </c>
      <c r="M8" s="40" t="s">
        <v>12</v>
      </c>
      <c r="N8" s="40">
        <v>59</v>
      </c>
      <c r="O8" s="40" t="s">
        <v>21</v>
      </c>
      <c r="P8" s="40">
        <v>64</v>
      </c>
      <c r="Q8" s="40" t="s">
        <v>19</v>
      </c>
      <c r="R8" s="18">
        <f t="shared" si="0"/>
        <v>328</v>
      </c>
      <c r="S8" s="18">
        <f t="shared" si="1"/>
        <v>65.6</v>
      </c>
      <c r="T8" s="18" t="s">
        <v>113</v>
      </c>
      <c r="U8" s="18" t="s">
        <v>114</v>
      </c>
    </row>
    <row r="9" spans="1:22" ht="15">
      <c r="A9" s="30">
        <v>4</v>
      </c>
      <c r="B9" s="39">
        <v>1674260</v>
      </c>
      <c r="C9" s="39" t="s">
        <v>22</v>
      </c>
      <c r="D9" s="40">
        <v>80</v>
      </c>
      <c r="E9" s="40" t="s">
        <v>13</v>
      </c>
      <c r="F9" s="18"/>
      <c r="G9" s="18"/>
      <c r="H9" s="40">
        <v>86</v>
      </c>
      <c r="I9" s="40" t="s">
        <v>13</v>
      </c>
      <c r="J9" s="18"/>
      <c r="K9" s="18"/>
      <c r="L9" s="40">
        <v>68</v>
      </c>
      <c r="M9" s="40" t="s">
        <v>13</v>
      </c>
      <c r="N9" s="40">
        <v>86</v>
      </c>
      <c r="O9" s="40" t="s">
        <v>14</v>
      </c>
      <c r="P9" s="40">
        <v>77</v>
      </c>
      <c r="Q9" s="40" t="s">
        <v>13</v>
      </c>
      <c r="R9" s="18">
        <f t="shared" si="0"/>
        <v>397</v>
      </c>
      <c r="S9" s="18">
        <f t="shared" si="1"/>
        <v>79.4</v>
      </c>
      <c r="T9" s="18" t="s">
        <v>113</v>
      </c>
      <c r="U9" s="18" t="s">
        <v>114</v>
      </c>
      <c r="V9" s="6"/>
    </row>
    <row r="10" spans="1:21" ht="15">
      <c r="A10" s="30">
        <f>+A9+1</f>
        <v>5</v>
      </c>
      <c r="B10" s="39">
        <v>1674261</v>
      </c>
      <c r="C10" s="39" t="s">
        <v>23</v>
      </c>
      <c r="D10" s="40">
        <v>73</v>
      </c>
      <c r="E10" s="40" t="s">
        <v>15</v>
      </c>
      <c r="F10" s="18"/>
      <c r="G10" s="18"/>
      <c r="H10" s="40">
        <v>84</v>
      </c>
      <c r="I10" s="40" t="s">
        <v>13</v>
      </c>
      <c r="J10" s="18"/>
      <c r="K10" s="18"/>
      <c r="L10" s="40">
        <v>70</v>
      </c>
      <c r="M10" s="40" t="s">
        <v>13</v>
      </c>
      <c r="N10" s="40">
        <v>79</v>
      </c>
      <c r="O10" s="40" t="s">
        <v>13</v>
      </c>
      <c r="P10" s="40">
        <v>65</v>
      </c>
      <c r="Q10" s="40" t="s">
        <v>12</v>
      </c>
      <c r="R10" s="18">
        <f t="shared" si="0"/>
        <v>371</v>
      </c>
      <c r="S10" s="18">
        <f t="shared" si="1"/>
        <v>74.2</v>
      </c>
      <c r="T10" s="18" t="s">
        <v>113</v>
      </c>
      <c r="U10" s="18" t="s">
        <v>114</v>
      </c>
    </row>
    <row r="11" spans="1:22" ht="15">
      <c r="A11" s="30">
        <f aca="true" t="shared" si="2" ref="A11:A47">+A10+1</f>
        <v>6</v>
      </c>
      <c r="B11" s="39">
        <v>1674262</v>
      </c>
      <c r="C11" s="39" t="s">
        <v>24</v>
      </c>
      <c r="D11" s="40">
        <v>62</v>
      </c>
      <c r="E11" s="40" t="s">
        <v>12</v>
      </c>
      <c r="F11" s="40">
        <v>75</v>
      </c>
      <c r="G11" s="40" t="s">
        <v>15</v>
      </c>
      <c r="H11" s="18"/>
      <c r="I11" s="18"/>
      <c r="J11" s="18"/>
      <c r="K11" s="18"/>
      <c r="L11" s="40">
        <v>58</v>
      </c>
      <c r="M11" s="40" t="s">
        <v>15</v>
      </c>
      <c r="N11" s="40">
        <v>70</v>
      </c>
      <c r="O11" s="40" t="s">
        <v>15</v>
      </c>
      <c r="P11" s="40">
        <v>63</v>
      </c>
      <c r="Q11" s="40" t="s">
        <v>19</v>
      </c>
      <c r="R11" s="18">
        <f t="shared" si="0"/>
        <v>328</v>
      </c>
      <c r="S11" s="18">
        <f t="shared" si="1"/>
        <v>65.6</v>
      </c>
      <c r="T11" s="18" t="s">
        <v>113</v>
      </c>
      <c r="U11" s="18" t="s">
        <v>114</v>
      </c>
      <c r="V11" s="6"/>
    </row>
    <row r="12" spans="1:22" ht="15">
      <c r="A12" s="30">
        <f t="shared" si="2"/>
        <v>7</v>
      </c>
      <c r="B12" s="39">
        <v>1674263</v>
      </c>
      <c r="C12" s="39" t="s">
        <v>25</v>
      </c>
      <c r="D12" s="40">
        <v>72</v>
      </c>
      <c r="E12" s="40" t="s">
        <v>15</v>
      </c>
      <c r="F12" s="40">
        <v>80</v>
      </c>
      <c r="G12" s="40" t="s">
        <v>13</v>
      </c>
      <c r="H12" s="18"/>
      <c r="I12" s="18"/>
      <c r="J12" s="18"/>
      <c r="K12" s="18"/>
      <c r="L12" s="40">
        <v>49</v>
      </c>
      <c r="M12" s="40" t="s">
        <v>19</v>
      </c>
      <c r="N12" s="40">
        <v>61</v>
      </c>
      <c r="O12" s="40" t="s">
        <v>19</v>
      </c>
      <c r="P12" s="40">
        <v>62</v>
      </c>
      <c r="Q12" s="40" t="s">
        <v>19</v>
      </c>
      <c r="R12" s="18">
        <f t="shared" si="0"/>
        <v>324</v>
      </c>
      <c r="S12" s="18">
        <f t="shared" si="1"/>
        <v>64.8</v>
      </c>
      <c r="T12" s="18" t="s">
        <v>113</v>
      </c>
      <c r="U12" s="18" t="s">
        <v>114</v>
      </c>
      <c r="V12" s="6"/>
    </row>
    <row r="13" spans="1:22" ht="15">
      <c r="A13" s="30">
        <f t="shared" si="2"/>
        <v>8</v>
      </c>
      <c r="B13" s="39">
        <v>1674264</v>
      </c>
      <c r="C13" s="39" t="s">
        <v>26</v>
      </c>
      <c r="D13" s="40">
        <v>77</v>
      </c>
      <c r="E13" s="40" t="s">
        <v>13</v>
      </c>
      <c r="F13" s="40">
        <v>80</v>
      </c>
      <c r="G13" s="40" t="s">
        <v>13</v>
      </c>
      <c r="H13" s="18"/>
      <c r="I13" s="18"/>
      <c r="J13" s="40">
        <v>79</v>
      </c>
      <c r="K13" s="40" t="s">
        <v>15</v>
      </c>
      <c r="L13" s="18"/>
      <c r="M13" s="18"/>
      <c r="N13" s="40">
        <v>71</v>
      </c>
      <c r="O13" s="40" t="s">
        <v>15</v>
      </c>
      <c r="P13" s="40">
        <v>70</v>
      </c>
      <c r="Q13" s="40" t="s">
        <v>15</v>
      </c>
      <c r="R13" s="18">
        <f t="shared" si="0"/>
        <v>377</v>
      </c>
      <c r="S13" s="18">
        <f t="shared" si="1"/>
        <v>75.4</v>
      </c>
      <c r="T13" s="18" t="s">
        <v>113</v>
      </c>
      <c r="U13" s="18" t="s">
        <v>114</v>
      </c>
      <c r="V13" s="6"/>
    </row>
    <row r="14" spans="1:22" ht="15">
      <c r="A14" s="30">
        <f t="shared" si="2"/>
        <v>9</v>
      </c>
      <c r="B14" s="39">
        <v>1674265</v>
      </c>
      <c r="C14" s="39" t="s">
        <v>27</v>
      </c>
      <c r="D14" s="40">
        <v>53</v>
      </c>
      <c r="E14" s="40" t="s">
        <v>21</v>
      </c>
      <c r="F14" s="40">
        <v>54</v>
      </c>
      <c r="G14" s="40" t="s">
        <v>21</v>
      </c>
      <c r="H14" s="18"/>
      <c r="I14" s="18"/>
      <c r="J14" s="18"/>
      <c r="K14" s="18"/>
      <c r="L14" s="40">
        <v>65</v>
      </c>
      <c r="M14" s="40" t="s">
        <v>15</v>
      </c>
      <c r="N14" s="40">
        <v>60</v>
      </c>
      <c r="O14" s="40" t="s">
        <v>21</v>
      </c>
      <c r="P14" s="40">
        <v>62</v>
      </c>
      <c r="Q14" s="40" t="s">
        <v>19</v>
      </c>
      <c r="R14" s="18">
        <f t="shared" si="0"/>
        <v>294</v>
      </c>
      <c r="S14" s="18">
        <f t="shared" si="1"/>
        <v>58.8</v>
      </c>
      <c r="T14" s="18" t="s">
        <v>113</v>
      </c>
      <c r="U14" s="18" t="s">
        <v>115</v>
      </c>
      <c r="V14" s="6"/>
    </row>
    <row r="15" spans="1:22" ht="15">
      <c r="A15" s="30">
        <f t="shared" si="2"/>
        <v>10</v>
      </c>
      <c r="B15" s="39">
        <v>1674266</v>
      </c>
      <c r="C15" s="39" t="s">
        <v>28</v>
      </c>
      <c r="D15" s="40">
        <v>34</v>
      </c>
      <c r="E15" s="40" t="s">
        <v>29</v>
      </c>
      <c r="F15" s="18"/>
      <c r="G15" s="18"/>
      <c r="H15" s="40">
        <v>79</v>
      </c>
      <c r="I15" s="40" t="s">
        <v>15</v>
      </c>
      <c r="J15" s="18"/>
      <c r="K15" s="18"/>
      <c r="L15" s="40">
        <v>42</v>
      </c>
      <c r="M15" s="40" t="s">
        <v>21</v>
      </c>
      <c r="N15" s="40">
        <v>52</v>
      </c>
      <c r="O15" s="40" t="s">
        <v>29</v>
      </c>
      <c r="P15" s="40">
        <v>53</v>
      </c>
      <c r="Q15" s="40" t="s">
        <v>21</v>
      </c>
      <c r="R15" s="18">
        <f t="shared" si="0"/>
        <v>260</v>
      </c>
      <c r="S15" s="18">
        <f t="shared" si="1"/>
        <v>52</v>
      </c>
      <c r="T15" s="18" t="s">
        <v>113</v>
      </c>
      <c r="U15" s="18" t="s">
        <v>115</v>
      </c>
      <c r="V15" s="6"/>
    </row>
    <row r="16" spans="1:22" ht="15">
      <c r="A16" s="30">
        <f t="shared" si="2"/>
        <v>11</v>
      </c>
      <c r="B16" s="39">
        <v>1674267</v>
      </c>
      <c r="C16" s="39" t="s">
        <v>30</v>
      </c>
      <c r="D16" s="40">
        <v>43</v>
      </c>
      <c r="E16" s="40" t="s">
        <v>29</v>
      </c>
      <c r="F16" s="40">
        <v>59</v>
      </c>
      <c r="G16" s="40" t="s">
        <v>19</v>
      </c>
      <c r="H16" s="18"/>
      <c r="I16" s="18"/>
      <c r="J16" s="18"/>
      <c r="K16" s="18"/>
      <c r="L16" s="40">
        <v>74</v>
      </c>
      <c r="M16" s="40" t="s">
        <v>13</v>
      </c>
      <c r="N16" s="40">
        <v>70</v>
      </c>
      <c r="O16" s="40" t="s">
        <v>15</v>
      </c>
      <c r="P16" s="40">
        <v>67</v>
      </c>
      <c r="Q16" s="40" t="s">
        <v>12</v>
      </c>
      <c r="R16" s="18">
        <f t="shared" si="0"/>
        <v>313</v>
      </c>
      <c r="S16" s="18">
        <f t="shared" si="1"/>
        <v>62.6</v>
      </c>
      <c r="T16" s="18" t="s">
        <v>113</v>
      </c>
      <c r="U16" s="18" t="s">
        <v>114</v>
      </c>
      <c r="V16" s="6"/>
    </row>
    <row r="17" spans="1:21" ht="15">
      <c r="A17" s="30">
        <f t="shared" si="2"/>
        <v>12</v>
      </c>
      <c r="B17" s="39">
        <v>1674268</v>
      </c>
      <c r="C17" s="39" t="s">
        <v>31</v>
      </c>
      <c r="D17" s="40">
        <v>90</v>
      </c>
      <c r="E17" s="40" t="s">
        <v>18</v>
      </c>
      <c r="F17" s="40">
        <v>92</v>
      </c>
      <c r="G17" s="40" t="s">
        <v>18</v>
      </c>
      <c r="H17" s="18"/>
      <c r="I17" s="18"/>
      <c r="J17" s="18"/>
      <c r="K17" s="18"/>
      <c r="L17" s="40">
        <v>68</v>
      </c>
      <c r="M17" s="40" t="s">
        <v>13</v>
      </c>
      <c r="N17" s="40">
        <v>83</v>
      </c>
      <c r="O17" s="40" t="s">
        <v>14</v>
      </c>
      <c r="P17" s="40">
        <v>73</v>
      </c>
      <c r="Q17" s="40" t="s">
        <v>15</v>
      </c>
      <c r="R17" s="18">
        <f t="shared" si="0"/>
        <v>406</v>
      </c>
      <c r="S17" s="18">
        <f t="shared" si="1"/>
        <v>81.2</v>
      </c>
      <c r="T17" s="18" t="s">
        <v>113</v>
      </c>
      <c r="U17" s="18" t="s">
        <v>114</v>
      </c>
    </row>
    <row r="18" spans="1:22" ht="15">
      <c r="A18" s="30">
        <f t="shared" si="2"/>
        <v>13</v>
      </c>
      <c r="B18" s="39">
        <v>1674269</v>
      </c>
      <c r="C18" s="39" t="s">
        <v>32</v>
      </c>
      <c r="D18" s="40">
        <v>71</v>
      </c>
      <c r="E18" s="40" t="s">
        <v>15</v>
      </c>
      <c r="F18" s="40">
        <v>74</v>
      </c>
      <c r="G18" s="40" t="s">
        <v>15</v>
      </c>
      <c r="H18" s="18"/>
      <c r="I18" s="18"/>
      <c r="J18" s="40">
        <v>83</v>
      </c>
      <c r="K18" s="40" t="s">
        <v>15</v>
      </c>
      <c r="L18" s="18"/>
      <c r="M18" s="18"/>
      <c r="N18" s="40">
        <v>67</v>
      </c>
      <c r="O18" s="40" t="s">
        <v>12</v>
      </c>
      <c r="P18" s="40">
        <v>63</v>
      </c>
      <c r="Q18" s="40" t="s">
        <v>19</v>
      </c>
      <c r="R18" s="18">
        <f t="shared" si="0"/>
        <v>358</v>
      </c>
      <c r="S18" s="18">
        <f t="shared" si="1"/>
        <v>71.6</v>
      </c>
      <c r="T18" s="18" t="s">
        <v>113</v>
      </c>
      <c r="U18" s="18" t="s">
        <v>114</v>
      </c>
      <c r="V18" s="6"/>
    </row>
    <row r="19" spans="1:22" ht="15">
      <c r="A19" s="30">
        <f t="shared" si="2"/>
        <v>14</v>
      </c>
      <c r="B19" s="39">
        <v>1674270</v>
      </c>
      <c r="C19" s="39" t="s">
        <v>33</v>
      </c>
      <c r="D19" s="40">
        <v>50</v>
      </c>
      <c r="E19" s="40" t="s">
        <v>21</v>
      </c>
      <c r="F19" s="40">
        <v>63</v>
      </c>
      <c r="G19" s="40" t="s">
        <v>19</v>
      </c>
      <c r="H19" s="18"/>
      <c r="I19" s="18"/>
      <c r="J19" s="18"/>
      <c r="K19" s="18"/>
      <c r="L19" s="40">
        <v>52</v>
      </c>
      <c r="M19" s="40" t="s">
        <v>12</v>
      </c>
      <c r="N19" s="40">
        <v>53</v>
      </c>
      <c r="O19" s="40" t="s">
        <v>21</v>
      </c>
      <c r="P19" s="40">
        <v>64</v>
      </c>
      <c r="Q19" s="40" t="s">
        <v>19</v>
      </c>
      <c r="R19" s="18">
        <f t="shared" si="0"/>
        <v>282</v>
      </c>
      <c r="S19" s="18">
        <f t="shared" si="1"/>
        <v>56.4</v>
      </c>
      <c r="T19" s="18" t="s">
        <v>113</v>
      </c>
      <c r="U19" s="18" t="s">
        <v>115</v>
      </c>
      <c r="V19" s="6"/>
    </row>
    <row r="20" spans="1:22" ht="15">
      <c r="A20" s="30">
        <f t="shared" si="2"/>
        <v>15</v>
      </c>
      <c r="B20" s="39">
        <v>1674271</v>
      </c>
      <c r="C20" s="39" t="s">
        <v>34</v>
      </c>
      <c r="D20" s="40">
        <v>70</v>
      </c>
      <c r="E20" s="40" t="s">
        <v>15</v>
      </c>
      <c r="F20" s="40">
        <v>86</v>
      </c>
      <c r="G20" s="40" t="s">
        <v>14</v>
      </c>
      <c r="H20" s="18"/>
      <c r="I20" s="18"/>
      <c r="J20" s="18"/>
      <c r="K20" s="18"/>
      <c r="L20" s="40">
        <v>75</v>
      </c>
      <c r="M20" s="40" t="s">
        <v>13</v>
      </c>
      <c r="N20" s="40">
        <v>73</v>
      </c>
      <c r="O20" s="40" t="s">
        <v>15</v>
      </c>
      <c r="P20" s="40">
        <v>69</v>
      </c>
      <c r="Q20" s="40" t="s">
        <v>12</v>
      </c>
      <c r="R20" s="18">
        <f t="shared" si="0"/>
        <v>373</v>
      </c>
      <c r="S20" s="18">
        <f t="shared" si="1"/>
        <v>74.6</v>
      </c>
      <c r="T20" s="18" t="s">
        <v>113</v>
      </c>
      <c r="U20" s="18" t="s">
        <v>114</v>
      </c>
      <c r="V20" s="6"/>
    </row>
    <row r="21" spans="1:21" s="38" customFormat="1" ht="15">
      <c r="A21" s="34">
        <f t="shared" si="2"/>
        <v>16</v>
      </c>
      <c r="B21" s="35">
        <v>1674272</v>
      </c>
      <c r="C21" s="35" t="s">
        <v>35</v>
      </c>
      <c r="D21" s="36">
        <v>76</v>
      </c>
      <c r="E21" s="36" t="s">
        <v>13</v>
      </c>
      <c r="F21" s="36">
        <v>89</v>
      </c>
      <c r="G21" s="36" t="s">
        <v>18</v>
      </c>
      <c r="H21" s="37"/>
      <c r="I21" s="37"/>
      <c r="J21" s="37"/>
      <c r="K21" s="37"/>
      <c r="L21" s="36">
        <v>87</v>
      </c>
      <c r="M21" s="36" t="s">
        <v>14</v>
      </c>
      <c r="N21" s="36">
        <v>88</v>
      </c>
      <c r="O21" s="36" t="s">
        <v>14</v>
      </c>
      <c r="P21" s="36">
        <v>88</v>
      </c>
      <c r="Q21" s="36" t="s">
        <v>14</v>
      </c>
      <c r="R21" s="37">
        <f t="shared" si="0"/>
        <v>428</v>
      </c>
      <c r="S21" s="37">
        <f t="shared" si="1"/>
        <v>85.6</v>
      </c>
      <c r="T21" s="37" t="s">
        <v>113</v>
      </c>
      <c r="U21" s="37" t="s">
        <v>114</v>
      </c>
    </row>
    <row r="22" spans="1:21" ht="15">
      <c r="A22" s="30">
        <f t="shared" si="2"/>
        <v>17</v>
      </c>
      <c r="B22" s="39">
        <v>1674273</v>
      </c>
      <c r="C22" s="39" t="s">
        <v>36</v>
      </c>
      <c r="D22" s="40">
        <v>61</v>
      </c>
      <c r="E22" s="40" t="s">
        <v>19</v>
      </c>
      <c r="F22" s="18"/>
      <c r="G22" s="18"/>
      <c r="H22" s="40">
        <v>87</v>
      </c>
      <c r="I22" s="40" t="s">
        <v>13</v>
      </c>
      <c r="J22" s="18"/>
      <c r="K22" s="18"/>
      <c r="L22" s="40">
        <v>53</v>
      </c>
      <c r="M22" s="40" t="s">
        <v>12</v>
      </c>
      <c r="N22" s="40">
        <v>74</v>
      </c>
      <c r="O22" s="40" t="s">
        <v>15</v>
      </c>
      <c r="P22" s="40">
        <v>71</v>
      </c>
      <c r="Q22" s="40" t="s">
        <v>15</v>
      </c>
      <c r="R22" s="18">
        <f t="shared" si="0"/>
        <v>346</v>
      </c>
      <c r="S22" s="18">
        <f t="shared" si="1"/>
        <v>69.2</v>
      </c>
      <c r="T22" s="18" t="s">
        <v>113</v>
      </c>
      <c r="U22" s="18" t="s">
        <v>114</v>
      </c>
    </row>
    <row r="23" spans="1:21" ht="15">
      <c r="A23" s="30">
        <f t="shared" si="2"/>
        <v>18</v>
      </c>
      <c r="B23" s="39">
        <v>1674274</v>
      </c>
      <c r="C23" s="39" t="s">
        <v>37</v>
      </c>
      <c r="D23" s="40">
        <v>64</v>
      </c>
      <c r="E23" s="40" t="s">
        <v>12</v>
      </c>
      <c r="F23" s="18"/>
      <c r="G23" s="18"/>
      <c r="H23" s="40">
        <v>74</v>
      </c>
      <c r="I23" s="40" t="s">
        <v>12</v>
      </c>
      <c r="J23" s="18"/>
      <c r="K23" s="18"/>
      <c r="L23" s="40">
        <v>49</v>
      </c>
      <c r="M23" s="40" t="s">
        <v>19</v>
      </c>
      <c r="N23" s="40">
        <v>61</v>
      </c>
      <c r="O23" s="40" t="s">
        <v>19</v>
      </c>
      <c r="P23" s="40">
        <v>64</v>
      </c>
      <c r="Q23" s="40" t="s">
        <v>19</v>
      </c>
      <c r="R23" s="18">
        <f t="shared" si="0"/>
        <v>312</v>
      </c>
      <c r="S23" s="18">
        <f t="shared" si="1"/>
        <v>62.4</v>
      </c>
      <c r="T23" s="18" t="s">
        <v>113</v>
      </c>
      <c r="U23" s="18" t="s">
        <v>114</v>
      </c>
    </row>
    <row r="24" spans="1:21" s="38" customFormat="1" ht="15">
      <c r="A24" s="34">
        <f t="shared" si="2"/>
        <v>19</v>
      </c>
      <c r="B24" s="35">
        <v>1674275</v>
      </c>
      <c r="C24" s="35" t="s">
        <v>38</v>
      </c>
      <c r="D24" s="36">
        <v>88</v>
      </c>
      <c r="E24" s="36" t="s">
        <v>14</v>
      </c>
      <c r="F24" s="37"/>
      <c r="G24" s="37"/>
      <c r="H24" s="36">
        <v>99</v>
      </c>
      <c r="I24" s="36" t="s">
        <v>18</v>
      </c>
      <c r="J24" s="37"/>
      <c r="K24" s="37"/>
      <c r="L24" s="36">
        <v>97</v>
      </c>
      <c r="M24" s="36" t="s">
        <v>18</v>
      </c>
      <c r="N24" s="36">
        <v>95</v>
      </c>
      <c r="O24" s="36" t="s">
        <v>18</v>
      </c>
      <c r="P24" s="36">
        <v>95</v>
      </c>
      <c r="Q24" s="36" t="s">
        <v>18</v>
      </c>
      <c r="R24" s="37">
        <f t="shared" si="0"/>
        <v>474</v>
      </c>
      <c r="S24" s="37">
        <f t="shared" si="1"/>
        <v>94.8</v>
      </c>
      <c r="T24" s="37" t="s">
        <v>113</v>
      </c>
      <c r="U24" s="37" t="s">
        <v>114</v>
      </c>
    </row>
    <row r="25" spans="1:21" ht="15">
      <c r="A25" s="30">
        <f t="shared" si="2"/>
        <v>20</v>
      </c>
      <c r="B25" s="39">
        <v>1674276</v>
      </c>
      <c r="C25" s="39" t="s">
        <v>39</v>
      </c>
      <c r="D25" s="40">
        <v>64</v>
      </c>
      <c r="E25" s="40" t="s">
        <v>12</v>
      </c>
      <c r="F25" s="18"/>
      <c r="G25" s="18"/>
      <c r="H25" s="40">
        <v>89</v>
      </c>
      <c r="I25" s="40" t="s">
        <v>14</v>
      </c>
      <c r="J25" s="18"/>
      <c r="K25" s="18"/>
      <c r="L25" s="40">
        <v>54</v>
      </c>
      <c r="M25" s="40" t="s">
        <v>12</v>
      </c>
      <c r="N25" s="40">
        <v>67</v>
      </c>
      <c r="O25" s="40" t="s">
        <v>12</v>
      </c>
      <c r="P25" s="40">
        <v>54</v>
      </c>
      <c r="Q25" s="40" t="s">
        <v>21</v>
      </c>
      <c r="R25" s="18">
        <f t="shared" si="0"/>
        <v>328</v>
      </c>
      <c r="S25" s="18">
        <f t="shared" si="1"/>
        <v>65.6</v>
      </c>
      <c r="T25" s="18" t="s">
        <v>113</v>
      </c>
      <c r="U25" s="18" t="s">
        <v>114</v>
      </c>
    </row>
    <row r="26" spans="1:21" ht="15">
      <c r="A26" s="30">
        <f t="shared" si="2"/>
        <v>21</v>
      </c>
      <c r="B26" s="39">
        <v>1674277</v>
      </c>
      <c r="C26" s="39" t="s">
        <v>40</v>
      </c>
      <c r="D26" s="40">
        <v>75</v>
      </c>
      <c r="E26" s="40" t="s">
        <v>15</v>
      </c>
      <c r="F26" s="40">
        <v>85</v>
      </c>
      <c r="G26" s="40" t="s">
        <v>14</v>
      </c>
      <c r="H26" s="18"/>
      <c r="I26" s="18"/>
      <c r="J26" s="40">
        <v>88</v>
      </c>
      <c r="K26" s="40" t="s">
        <v>13</v>
      </c>
      <c r="L26" s="18"/>
      <c r="M26" s="18"/>
      <c r="N26" s="40">
        <v>65</v>
      </c>
      <c r="O26" s="40" t="s">
        <v>12</v>
      </c>
      <c r="P26" s="40">
        <v>75</v>
      </c>
      <c r="Q26" s="40" t="s">
        <v>15</v>
      </c>
      <c r="R26" s="18">
        <f t="shared" si="0"/>
        <v>388</v>
      </c>
      <c r="S26" s="18">
        <f t="shared" si="1"/>
        <v>77.6</v>
      </c>
      <c r="T26" s="18" t="s">
        <v>113</v>
      </c>
      <c r="U26" s="18" t="s">
        <v>114</v>
      </c>
    </row>
    <row r="27" spans="1:21" ht="15">
      <c r="A27" s="30">
        <f t="shared" si="2"/>
        <v>22</v>
      </c>
      <c r="B27" s="39">
        <v>1674278</v>
      </c>
      <c r="C27" s="39" t="s">
        <v>41</v>
      </c>
      <c r="D27" s="40">
        <v>75</v>
      </c>
      <c r="E27" s="40" t="s">
        <v>15</v>
      </c>
      <c r="F27" s="18"/>
      <c r="G27" s="18"/>
      <c r="H27" s="40">
        <v>95</v>
      </c>
      <c r="I27" s="40" t="s">
        <v>18</v>
      </c>
      <c r="J27" s="18"/>
      <c r="K27" s="18"/>
      <c r="L27" s="40">
        <v>56</v>
      </c>
      <c r="M27" s="40" t="s">
        <v>12</v>
      </c>
      <c r="N27" s="40">
        <v>79</v>
      </c>
      <c r="O27" s="40" t="s">
        <v>13</v>
      </c>
      <c r="P27" s="40">
        <v>74</v>
      </c>
      <c r="Q27" s="40" t="s">
        <v>15</v>
      </c>
      <c r="R27" s="18">
        <f t="shared" si="0"/>
        <v>379</v>
      </c>
      <c r="S27" s="18">
        <f t="shared" si="1"/>
        <v>75.8</v>
      </c>
      <c r="T27" s="18" t="s">
        <v>113</v>
      </c>
      <c r="U27" s="18" t="s">
        <v>114</v>
      </c>
    </row>
    <row r="28" spans="1:21" s="38" customFormat="1" ht="15">
      <c r="A28" s="34">
        <f>+A27+1</f>
        <v>23</v>
      </c>
      <c r="B28" s="35">
        <v>1674279</v>
      </c>
      <c r="C28" s="35" t="s">
        <v>42</v>
      </c>
      <c r="D28" s="36">
        <v>90</v>
      </c>
      <c r="E28" s="36" t="s">
        <v>18</v>
      </c>
      <c r="F28" s="37"/>
      <c r="G28" s="37"/>
      <c r="H28" s="36">
        <v>97</v>
      </c>
      <c r="I28" s="36" t="s">
        <v>18</v>
      </c>
      <c r="J28" s="37"/>
      <c r="K28" s="37"/>
      <c r="L28" s="36">
        <v>95</v>
      </c>
      <c r="M28" s="36" t="s">
        <v>18</v>
      </c>
      <c r="N28" s="36">
        <v>93</v>
      </c>
      <c r="O28" s="36" t="s">
        <v>18</v>
      </c>
      <c r="P28" s="36">
        <v>95</v>
      </c>
      <c r="Q28" s="36" t="s">
        <v>18</v>
      </c>
      <c r="R28" s="37">
        <f t="shared" si="0"/>
        <v>470</v>
      </c>
      <c r="S28" s="37">
        <f t="shared" si="1"/>
        <v>94</v>
      </c>
      <c r="T28" s="37" t="s">
        <v>113</v>
      </c>
      <c r="U28" s="37" t="s">
        <v>114</v>
      </c>
    </row>
    <row r="29" spans="1:21" ht="15">
      <c r="A29" s="30">
        <f t="shared" si="2"/>
        <v>24</v>
      </c>
      <c r="B29" s="39">
        <v>1674280</v>
      </c>
      <c r="C29" s="39" t="s">
        <v>43</v>
      </c>
      <c r="D29" s="40">
        <v>72</v>
      </c>
      <c r="E29" s="40" t="s">
        <v>15</v>
      </c>
      <c r="F29" s="40">
        <v>84</v>
      </c>
      <c r="G29" s="40" t="s">
        <v>14</v>
      </c>
      <c r="H29" s="18"/>
      <c r="I29" s="18"/>
      <c r="J29" s="18"/>
      <c r="K29" s="18"/>
      <c r="L29" s="40">
        <v>36</v>
      </c>
      <c r="M29" s="40" t="s">
        <v>21</v>
      </c>
      <c r="N29" s="40">
        <v>60</v>
      </c>
      <c r="O29" s="40" t="s">
        <v>21</v>
      </c>
      <c r="P29" s="40">
        <v>69</v>
      </c>
      <c r="Q29" s="40" t="s">
        <v>12</v>
      </c>
      <c r="R29" s="18">
        <f t="shared" si="0"/>
        <v>321</v>
      </c>
      <c r="S29" s="18">
        <f t="shared" si="1"/>
        <v>64.2</v>
      </c>
      <c r="T29" s="18" t="s">
        <v>113</v>
      </c>
      <c r="U29" s="18" t="s">
        <v>114</v>
      </c>
    </row>
    <row r="30" spans="1:21" ht="15">
      <c r="A30" s="30">
        <f t="shared" si="2"/>
        <v>25</v>
      </c>
      <c r="B30" s="39">
        <v>1674281</v>
      </c>
      <c r="C30" s="39" t="s">
        <v>44</v>
      </c>
      <c r="D30" s="40">
        <v>54</v>
      </c>
      <c r="E30" s="40" t="s">
        <v>19</v>
      </c>
      <c r="F30" s="40">
        <v>51</v>
      </c>
      <c r="G30" s="40" t="s">
        <v>21</v>
      </c>
      <c r="H30" s="18"/>
      <c r="I30" s="18"/>
      <c r="J30" s="18"/>
      <c r="K30" s="18"/>
      <c r="L30" s="40">
        <v>34</v>
      </c>
      <c r="M30" s="40" t="s">
        <v>29</v>
      </c>
      <c r="N30" s="40">
        <v>58</v>
      </c>
      <c r="O30" s="40" t="s">
        <v>21</v>
      </c>
      <c r="P30" s="40">
        <v>50</v>
      </c>
      <c r="Q30" s="40" t="s">
        <v>29</v>
      </c>
      <c r="R30" s="18">
        <f t="shared" si="0"/>
        <v>247</v>
      </c>
      <c r="S30" s="18">
        <f t="shared" si="1"/>
        <v>49.4</v>
      </c>
      <c r="T30" s="18" t="s">
        <v>113</v>
      </c>
      <c r="U30" s="18" t="s">
        <v>115</v>
      </c>
    </row>
    <row r="31" spans="1:21" ht="15">
      <c r="A31" s="30">
        <f t="shared" si="2"/>
        <v>26</v>
      </c>
      <c r="B31" s="39">
        <v>1674282</v>
      </c>
      <c r="C31" s="39" t="s">
        <v>45</v>
      </c>
      <c r="D31" s="40">
        <v>65</v>
      </c>
      <c r="E31" s="40" t="s">
        <v>12</v>
      </c>
      <c r="F31" s="18"/>
      <c r="G31" s="18"/>
      <c r="H31" s="40">
        <v>89</v>
      </c>
      <c r="I31" s="40" t="s">
        <v>14</v>
      </c>
      <c r="J31" s="18"/>
      <c r="K31" s="18"/>
      <c r="L31" s="40">
        <v>73</v>
      </c>
      <c r="M31" s="40" t="s">
        <v>13</v>
      </c>
      <c r="N31" s="40">
        <v>82</v>
      </c>
      <c r="O31" s="40" t="s">
        <v>13</v>
      </c>
      <c r="P31" s="40">
        <v>63</v>
      </c>
      <c r="Q31" s="40" t="s">
        <v>19</v>
      </c>
      <c r="R31" s="18">
        <f t="shared" si="0"/>
        <v>372</v>
      </c>
      <c r="S31" s="18">
        <f t="shared" si="1"/>
        <v>74.4</v>
      </c>
      <c r="T31" s="18" t="s">
        <v>113</v>
      </c>
      <c r="U31" s="18" t="s">
        <v>114</v>
      </c>
    </row>
    <row r="32" spans="1:21" ht="15">
      <c r="A32" s="30">
        <f t="shared" si="2"/>
        <v>27</v>
      </c>
      <c r="B32" s="39">
        <v>1674283</v>
      </c>
      <c r="C32" s="39" t="s">
        <v>46</v>
      </c>
      <c r="D32" s="40">
        <v>80</v>
      </c>
      <c r="E32" s="40" t="s">
        <v>13</v>
      </c>
      <c r="F32" s="40">
        <v>86</v>
      </c>
      <c r="G32" s="40" t="s">
        <v>14</v>
      </c>
      <c r="H32" s="18"/>
      <c r="I32" s="18"/>
      <c r="J32" s="18"/>
      <c r="K32" s="18"/>
      <c r="L32" s="40">
        <v>67</v>
      </c>
      <c r="M32" s="40" t="s">
        <v>13</v>
      </c>
      <c r="N32" s="40">
        <v>81</v>
      </c>
      <c r="O32" s="40" t="s">
        <v>13</v>
      </c>
      <c r="P32" s="40">
        <v>71</v>
      </c>
      <c r="Q32" s="40" t="s">
        <v>15</v>
      </c>
      <c r="R32" s="18">
        <f t="shared" si="0"/>
        <v>385</v>
      </c>
      <c r="S32" s="18">
        <f t="shared" si="1"/>
        <v>77</v>
      </c>
      <c r="T32" s="18" t="s">
        <v>113</v>
      </c>
      <c r="U32" s="18" t="s">
        <v>114</v>
      </c>
    </row>
    <row r="33" spans="1:21" ht="15">
      <c r="A33" s="30">
        <f t="shared" si="2"/>
        <v>28</v>
      </c>
      <c r="B33" s="39">
        <v>1674284</v>
      </c>
      <c r="C33" s="39" t="s">
        <v>47</v>
      </c>
      <c r="D33" s="40">
        <v>67</v>
      </c>
      <c r="E33" s="40" t="s">
        <v>12</v>
      </c>
      <c r="F33" s="18"/>
      <c r="G33" s="18"/>
      <c r="H33" s="40">
        <v>77</v>
      </c>
      <c r="I33" s="40" t="s">
        <v>15</v>
      </c>
      <c r="J33" s="18"/>
      <c r="K33" s="18"/>
      <c r="L33" s="40">
        <v>77</v>
      </c>
      <c r="M33" s="40" t="s">
        <v>14</v>
      </c>
      <c r="N33" s="40">
        <v>79</v>
      </c>
      <c r="O33" s="40" t="s">
        <v>13</v>
      </c>
      <c r="P33" s="40">
        <v>75</v>
      </c>
      <c r="Q33" s="40" t="s">
        <v>15</v>
      </c>
      <c r="R33" s="18">
        <f t="shared" si="0"/>
        <v>375</v>
      </c>
      <c r="S33" s="18">
        <f t="shared" si="1"/>
        <v>75</v>
      </c>
      <c r="T33" s="18" t="s">
        <v>113</v>
      </c>
      <c r="U33" s="18" t="s">
        <v>114</v>
      </c>
    </row>
    <row r="34" spans="1:21" ht="15">
      <c r="A34" s="30">
        <f>+A33+1</f>
        <v>29</v>
      </c>
      <c r="B34" s="39">
        <v>1674285</v>
      </c>
      <c r="C34" s="39" t="s">
        <v>48</v>
      </c>
      <c r="D34" s="40">
        <v>77</v>
      </c>
      <c r="E34" s="40" t="s">
        <v>13</v>
      </c>
      <c r="F34" s="40">
        <v>90</v>
      </c>
      <c r="G34" s="40" t="s">
        <v>18</v>
      </c>
      <c r="H34" s="18"/>
      <c r="I34" s="18"/>
      <c r="J34" s="40">
        <v>86</v>
      </c>
      <c r="K34" s="40" t="s">
        <v>13</v>
      </c>
      <c r="L34" s="18"/>
      <c r="M34" s="18"/>
      <c r="N34" s="40">
        <v>76</v>
      </c>
      <c r="O34" s="40" t="s">
        <v>13</v>
      </c>
      <c r="P34" s="40">
        <v>56</v>
      </c>
      <c r="Q34" s="40" t="s">
        <v>21</v>
      </c>
      <c r="R34" s="18">
        <f t="shared" si="0"/>
        <v>385</v>
      </c>
      <c r="S34" s="18">
        <f t="shared" si="1"/>
        <v>77</v>
      </c>
      <c r="T34" s="18" t="s">
        <v>113</v>
      </c>
      <c r="U34" s="18" t="s">
        <v>114</v>
      </c>
    </row>
    <row r="35" spans="1:21" ht="15">
      <c r="A35" s="30">
        <f t="shared" si="2"/>
        <v>30</v>
      </c>
      <c r="B35" s="39">
        <v>1674286</v>
      </c>
      <c r="C35" s="39" t="s">
        <v>49</v>
      </c>
      <c r="D35" s="40">
        <v>71</v>
      </c>
      <c r="E35" s="40" t="s">
        <v>15</v>
      </c>
      <c r="F35" s="40">
        <v>80</v>
      </c>
      <c r="G35" s="40" t="s">
        <v>13</v>
      </c>
      <c r="H35" s="18"/>
      <c r="I35" s="18"/>
      <c r="J35" s="40">
        <v>86</v>
      </c>
      <c r="K35" s="40" t="s">
        <v>13</v>
      </c>
      <c r="L35" s="18"/>
      <c r="M35" s="18"/>
      <c r="N35" s="40">
        <v>60</v>
      </c>
      <c r="O35" s="40" t="s">
        <v>21</v>
      </c>
      <c r="P35" s="40">
        <v>63</v>
      </c>
      <c r="Q35" s="40" t="s">
        <v>19</v>
      </c>
      <c r="R35" s="18">
        <f t="shared" si="0"/>
        <v>360</v>
      </c>
      <c r="S35" s="18">
        <f t="shared" si="1"/>
        <v>72</v>
      </c>
      <c r="T35" s="18" t="s">
        <v>113</v>
      </c>
      <c r="U35" s="18" t="s">
        <v>114</v>
      </c>
    </row>
    <row r="36" spans="1:21" s="38" customFormat="1" ht="15">
      <c r="A36" s="34">
        <f t="shared" si="2"/>
        <v>31</v>
      </c>
      <c r="B36" s="35">
        <v>1674287</v>
      </c>
      <c r="C36" s="35" t="s">
        <v>50</v>
      </c>
      <c r="D36" s="36">
        <v>75</v>
      </c>
      <c r="E36" s="36" t="s">
        <v>15</v>
      </c>
      <c r="F36" s="36">
        <v>91</v>
      </c>
      <c r="G36" s="36" t="s">
        <v>18</v>
      </c>
      <c r="H36" s="37"/>
      <c r="I36" s="37"/>
      <c r="J36" s="37"/>
      <c r="K36" s="37"/>
      <c r="L36" s="36">
        <v>87</v>
      </c>
      <c r="M36" s="36" t="s">
        <v>14</v>
      </c>
      <c r="N36" s="36">
        <v>80</v>
      </c>
      <c r="O36" s="36" t="s">
        <v>13</v>
      </c>
      <c r="P36" s="36">
        <v>75</v>
      </c>
      <c r="Q36" s="36" t="s">
        <v>15</v>
      </c>
      <c r="R36" s="37">
        <f t="shared" si="0"/>
        <v>408</v>
      </c>
      <c r="S36" s="37">
        <f t="shared" si="1"/>
        <v>81.6</v>
      </c>
      <c r="T36" s="37" t="s">
        <v>113</v>
      </c>
      <c r="U36" s="37" t="s">
        <v>114</v>
      </c>
    </row>
    <row r="37" spans="1:21" s="38" customFormat="1" ht="15">
      <c r="A37" s="34">
        <f t="shared" si="2"/>
        <v>32</v>
      </c>
      <c r="B37" s="35">
        <v>1674288</v>
      </c>
      <c r="C37" s="35" t="s">
        <v>51</v>
      </c>
      <c r="D37" s="36">
        <v>80</v>
      </c>
      <c r="E37" s="36" t="s">
        <v>13</v>
      </c>
      <c r="F37" s="37"/>
      <c r="G37" s="37"/>
      <c r="H37" s="36">
        <v>95</v>
      </c>
      <c r="I37" s="36" t="s">
        <v>18</v>
      </c>
      <c r="J37" s="37"/>
      <c r="K37" s="37"/>
      <c r="L37" s="36">
        <v>90</v>
      </c>
      <c r="M37" s="36" t="s">
        <v>18</v>
      </c>
      <c r="N37" s="36">
        <v>95</v>
      </c>
      <c r="O37" s="36" t="s">
        <v>18</v>
      </c>
      <c r="P37" s="36">
        <v>88</v>
      </c>
      <c r="Q37" s="36" t="s">
        <v>14</v>
      </c>
      <c r="R37" s="37">
        <f t="shared" si="0"/>
        <v>448</v>
      </c>
      <c r="S37" s="37">
        <f t="shared" si="1"/>
        <v>89.6</v>
      </c>
      <c r="T37" s="37" t="s">
        <v>113</v>
      </c>
      <c r="U37" s="37" t="s">
        <v>114</v>
      </c>
    </row>
    <row r="38" spans="1:21" ht="15">
      <c r="A38" s="30">
        <f t="shared" si="2"/>
        <v>33</v>
      </c>
      <c r="B38" s="39">
        <v>1674289</v>
      </c>
      <c r="C38" s="39" t="s">
        <v>52</v>
      </c>
      <c r="D38" s="40">
        <v>68</v>
      </c>
      <c r="E38" s="40" t="s">
        <v>12</v>
      </c>
      <c r="F38" s="40">
        <v>90</v>
      </c>
      <c r="G38" s="40" t="s">
        <v>18</v>
      </c>
      <c r="H38" s="18"/>
      <c r="I38" s="18"/>
      <c r="J38" s="40">
        <v>80</v>
      </c>
      <c r="K38" s="40" t="s">
        <v>15</v>
      </c>
      <c r="L38" s="18"/>
      <c r="M38" s="18"/>
      <c r="N38" s="40">
        <v>63</v>
      </c>
      <c r="O38" s="40" t="s">
        <v>19</v>
      </c>
      <c r="P38" s="40">
        <v>64</v>
      </c>
      <c r="Q38" s="40" t="s">
        <v>19</v>
      </c>
      <c r="R38" s="18">
        <f t="shared" si="0"/>
        <v>365</v>
      </c>
      <c r="S38" s="18">
        <f t="shared" si="1"/>
        <v>73</v>
      </c>
      <c r="T38" s="18" t="s">
        <v>113</v>
      </c>
      <c r="U38" s="18" t="s">
        <v>114</v>
      </c>
    </row>
    <row r="39" spans="1:21" ht="15">
      <c r="A39" s="30">
        <f t="shared" si="2"/>
        <v>34</v>
      </c>
      <c r="B39" s="39">
        <v>1674290</v>
      </c>
      <c r="C39" s="39" t="s">
        <v>53</v>
      </c>
      <c r="D39" s="40">
        <v>64</v>
      </c>
      <c r="E39" s="40" t="s">
        <v>12</v>
      </c>
      <c r="F39" s="40">
        <v>73</v>
      </c>
      <c r="G39" s="40" t="s">
        <v>15</v>
      </c>
      <c r="H39" s="18"/>
      <c r="I39" s="18"/>
      <c r="J39" s="18"/>
      <c r="K39" s="18"/>
      <c r="L39" s="40">
        <v>86</v>
      </c>
      <c r="M39" s="40" t="s">
        <v>14</v>
      </c>
      <c r="N39" s="40">
        <v>86</v>
      </c>
      <c r="O39" s="40" t="s">
        <v>14</v>
      </c>
      <c r="P39" s="40">
        <v>85</v>
      </c>
      <c r="Q39" s="40" t="s">
        <v>14</v>
      </c>
      <c r="R39" s="18">
        <f t="shared" si="0"/>
        <v>394</v>
      </c>
      <c r="S39" s="18">
        <f t="shared" si="1"/>
        <v>78.8</v>
      </c>
      <c r="T39" s="18" t="s">
        <v>113</v>
      </c>
      <c r="U39" s="18" t="s">
        <v>114</v>
      </c>
    </row>
    <row r="40" spans="1:21" ht="15">
      <c r="A40" s="30">
        <f t="shared" si="2"/>
        <v>35</v>
      </c>
      <c r="B40" s="39">
        <v>1674291</v>
      </c>
      <c r="C40" s="39" t="s">
        <v>54</v>
      </c>
      <c r="D40" s="40">
        <v>60</v>
      </c>
      <c r="E40" s="40" t="s">
        <v>19</v>
      </c>
      <c r="F40" s="40">
        <v>64</v>
      </c>
      <c r="G40" s="40" t="s">
        <v>19</v>
      </c>
      <c r="H40" s="18"/>
      <c r="I40" s="18"/>
      <c r="J40" s="18"/>
      <c r="K40" s="18"/>
      <c r="L40" s="40">
        <v>33</v>
      </c>
      <c r="M40" s="40" t="s">
        <v>29</v>
      </c>
      <c r="N40" s="40">
        <v>54</v>
      </c>
      <c r="O40" s="40" t="s">
        <v>21</v>
      </c>
      <c r="P40" s="40">
        <v>61</v>
      </c>
      <c r="Q40" s="40" t="s">
        <v>19</v>
      </c>
      <c r="R40" s="18">
        <f t="shared" si="0"/>
        <v>272</v>
      </c>
      <c r="S40" s="18">
        <f t="shared" si="1"/>
        <v>54.4</v>
      </c>
      <c r="T40" s="18" t="s">
        <v>113</v>
      </c>
      <c r="U40" s="18" t="s">
        <v>115</v>
      </c>
    </row>
    <row r="41" spans="1:21" ht="15">
      <c r="A41" s="30">
        <f t="shared" si="2"/>
        <v>36</v>
      </c>
      <c r="B41" s="39">
        <v>1674292</v>
      </c>
      <c r="C41" s="39" t="s">
        <v>55</v>
      </c>
      <c r="D41" s="40">
        <v>62</v>
      </c>
      <c r="E41" s="40" t="s">
        <v>12</v>
      </c>
      <c r="F41" s="40">
        <v>80</v>
      </c>
      <c r="G41" s="40" t="s">
        <v>13</v>
      </c>
      <c r="H41" s="18"/>
      <c r="I41" s="18"/>
      <c r="J41" s="18"/>
      <c r="K41" s="18"/>
      <c r="L41" s="40">
        <v>38</v>
      </c>
      <c r="M41" s="40" t="s">
        <v>21</v>
      </c>
      <c r="N41" s="40">
        <v>59</v>
      </c>
      <c r="O41" s="40" t="s">
        <v>21</v>
      </c>
      <c r="P41" s="40">
        <v>55</v>
      </c>
      <c r="Q41" s="40" t="s">
        <v>21</v>
      </c>
      <c r="R41" s="18">
        <f t="shared" si="0"/>
        <v>294</v>
      </c>
      <c r="S41" s="18">
        <f t="shared" si="1"/>
        <v>58.8</v>
      </c>
      <c r="T41" s="18" t="s">
        <v>113</v>
      </c>
      <c r="U41" s="18" t="s">
        <v>115</v>
      </c>
    </row>
    <row r="42" spans="1:21" ht="15">
      <c r="A42" s="30">
        <f t="shared" si="2"/>
        <v>37</v>
      </c>
      <c r="B42" s="39">
        <v>1674293</v>
      </c>
      <c r="C42" s="39" t="s">
        <v>56</v>
      </c>
      <c r="D42" s="40">
        <v>70</v>
      </c>
      <c r="E42" s="40" t="s">
        <v>15</v>
      </c>
      <c r="F42" s="18"/>
      <c r="G42" s="18"/>
      <c r="H42" s="40">
        <v>88</v>
      </c>
      <c r="I42" s="40" t="s">
        <v>14</v>
      </c>
      <c r="J42" s="18"/>
      <c r="K42" s="18"/>
      <c r="L42" s="40">
        <v>76</v>
      </c>
      <c r="M42" s="40" t="s">
        <v>14</v>
      </c>
      <c r="N42" s="40">
        <v>77</v>
      </c>
      <c r="O42" s="40" t="s">
        <v>13</v>
      </c>
      <c r="P42" s="40">
        <v>68</v>
      </c>
      <c r="Q42" s="40" t="s">
        <v>12</v>
      </c>
      <c r="R42" s="18">
        <f t="shared" si="0"/>
        <v>379</v>
      </c>
      <c r="S42" s="18">
        <f t="shared" si="1"/>
        <v>75.8</v>
      </c>
      <c r="T42" s="18" t="s">
        <v>113</v>
      </c>
      <c r="U42" s="18" t="s">
        <v>114</v>
      </c>
    </row>
    <row r="43" spans="1:21" ht="15">
      <c r="A43" s="30">
        <f t="shared" si="2"/>
        <v>38</v>
      </c>
      <c r="B43" s="39">
        <v>1674294</v>
      </c>
      <c r="C43" s="39" t="s">
        <v>57</v>
      </c>
      <c r="D43" s="40">
        <v>68</v>
      </c>
      <c r="E43" s="40" t="s">
        <v>12</v>
      </c>
      <c r="F43" s="40">
        <v>81</v>
      </c>
      <c r="G43" s="40" t="s">
        <v>13</v>
      </c>
      <c r="H43" s="18"/>
      <c r="I43" s="18"/>
      <c r="J43" s="18"/>
      <c r="K43" s="18"/>
      <c r="L43" s="40">
        <v>49</v>
      </c>
      <c r="M43" s="40" t="s">
        <v>19</v>
      </c>
      <c r="N43" s="40">
        <v>62</v>
      </c>
      <c r="O43" s="40" t="s">
        <v>19</v>
      </c>
      <c r="P43" s="40">
        <v>64</v>
      </c>
      <c r="Q43" s="40" t="s">
        <v>19</v>
      </c>
      <c r="R43" s="18">
        <f t="shared" si="0"/>
        <v>324</v>
      </c>
      <c r="S43" s="18">
        <f t="shared" si="1"/>
        <v>64.8</v>
      </c>
      <c r="T43" s="18" t="s">
        <v>113</v>
      </c>
      <c r="U43" s="18" t="s">
        <v>114</v>
      </c>
    </row>
    <row r="44" spans="1:21" ht="15">
      <c r="A44" s="30">
        <f t="shared" si="2"/>
        <v>39</v>
      </c>
      <c r="B44" s="39">
        <v>1674295</v>
      </c>
      <c r="C44" s="39" t="s">
        <v>58</v>
      </c>
      <c r="D44" s="40">
        <v>57</v>
      </c>
      <c r="E44" s="40" t="s">
        <v>19</v>
      </c>
      <c r="F44" s="40">
        <v>71</v>
      </c>
      <c r="G44" s="40" t="s">
        <v>15</v>
      </c>
      <c r="H44" s="18"/>
      <c r="I44" s="18"/>
      <c r="J44" s="18"/>
      <c r="K44" s="18"/>
      <c r="L44" s="40">
        <v>33</v>
      </c>
      <c r="M44" s="40" t="s">
        <v>29</v>
      </c>
      <c r="N44" s="40">
        <v>65</v>
      </c>
      <c r="O44" s="40" t="s">
        <v>12</v>
      </c>
      <c r="P44" s="40">
        <v>67</v>
      </c>
      <c r="Q44" s="40" t="s">
        <v>12</v>
      </c>
      <c r="R44" s="18">
        <f t="shared" si="0"/>
        <v>293</v>
      </c>
      <c r="S44" s="18">
        <f t="shared" si="1"/>
        <v>58.6</v>
      </c>
      <c r="T44" s="18" t="s">
        <v>113</v>
      </c>
      <c r="U44" s="18" t="s">
        <v>115</v>
      </c>
    </row>
    <row r="45" spans="1:21" ht="15">
      <c r="A45" s="30">
        <f t="shared" si="2"/>
        <v>40</v>
      </c>
      <c r="B45" s="39">
        <v>1674296</v>
      </c>
      <c r="C45" s="39" t="s">
        <v>59</v>
      </c>
      <c r="D45" s="40">
        <v>76</v>
      </c>
      <c r="E45" s="40" t="s">
        <v>13</v>
      </c>
      <c r="F45" s="18"/>
      <c r="G45" s="18"/>
      <c r="H45" s="40">
        <v>91</v>
      </c>
      <c r="I45" s="40" t="s">
        <v>14</v>
      </c>
      <c r="J45" s="18"/>
      <c r="K45" s="18"/>
      <c r="L45" s="40">
        <v>91</v>
      </c>
      <c r="M45" s="40" t="s">
        <v>18</v>
      </c>
      <c r="N45" s="40">
        <v>93</v>
      </c>
      <c r="O45" s="40" t="s">
        <v>18</v>
      </c>
      <c r="P45" s="40">
        <v>73</v>
      </c>
      <c r="Q45" s="40" t="s">
        <v>15</v>
      </c>
      <c r="R45" s="18">
        <f t="shared" si="0"/>
        <v>424</v>
      </c>
      <c r="S45" s="18">
        <f t="shared" si="1"/>
        <v>84.8</v>
      </c>
      <c r="T45" s="18" t="s">
        <v>113</v>
      </c>
      <c r="U45" s="18" t="s">
        <v>114</v>
      </c>
    </row>
    <row r="46" spans="1:21" ht="15">
      <c r="A46" s="30">
        <f t="shared" si="2"/>
        <v>41</v>
      </c>
      <c r="B46" s="39">
        <v>1674297</v>
      </c>
      <c r="C46" s="39" t="s">
        <v>60</v>
      </c>
      <c r="D46" s="40">
        <v>77</v>
      </c>
      <c r="E46" s="40" t="s">
        <v>13</v>
      </c>
      <c r="F46" s="18"/>
      <c r="G46" s="18"/>
      <c r="H46" s="40">
        <v>82</v>
      </c>
      <c r="I46" s="40" t="s">
        <v>15</v>
      </c>
      <c r="J46" s="18"/>
      <c r="K46" s="18"/>
      <c r="L46" s="40">
        <v>58</v>
      </c>
      <c r="M46" s="40" t="s">
        <v>15</v>
      </c>
      <c r="N46" s="40">
        <v>72</v>
      </c>
      <c r="O46" s="40" t="s">
        <v>15</v>
      </c>
      <c r="P46" s="40">
        <v>72</v>
      </c>
      <c r="Q46" s="40" t="s">
        <v>15</v>
      </c>
      <c r="R46" s="18">
        <f t="shared" si="0"/>
        <v>361</v>
      </c>
      <c r="S46" s="18">
        <f t="shared" si="1"/>
        <v>72.2</v>
      </c>
      <c r="T46" s="18" t="s">
        <v>113</v>
      </c>
      <c r="U46" s="18" t="s">
        <v>114</v>
      </c>
    </row>
    <row r="47" spans="1:21" ht="15">
      <c r="A47" s="30">
        <f t="shared" si="2"/>
        <v>42</v>
      </c>
      <c r="B47" s="39">
        <v>1674298</v>
      </c>
      <c r="C47" s="39" t="s">
        <v>61</v>
      </c>
      <c r="D47" s="40">
        <v>67</v>
      </c>
      <c r="E47" s="40" t="s">
        <v>12</v>
      </c>
      <c r="F47" s="40">
        <v>87</v>
      </c>
      <c r="G47" s="40" t="s">
        <v>14</v>
      </c>
      <c r="H47" s="18"/>
      <c r="I47" s="18"/>
      <c r="J47" s="18"/>
      <c r="K47" s="18"/>
      <c r="L47" s="40">
        <v>84</v>
      </c>
      <c r="M47" s="40" t="s">
        <v>14</v>
      </c>
      <c r="N47" s="40">
        <v>87</v>
      </c>
      <c r="O47" s="40" t="s">
        <v>14</v>
      </c>
      <c r="P47" s="40">
        <v>75</v>
      </c>
      <c r="Q47" s="40" t="s">
        <v>15</v>
      </c>
      <c r="R47" s="18">
        <f t="shared" si="0"/>
        <v>400</v>
      </c>
      <c r="S47" s="18">
        <f t="shared" si="1"/>
        <v>80</v>
      </c>
      <c r="T47" s="18" t="s">
        <v>113</v>
      </c>
      <c r="U47" s="18" t="s">
        <v>114</v>
      </c>
    </row>
    <row r="48" spans="2:21" ht="15">
      <c r="B48" s="7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5"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5">
      <c r="B50" s="78" t="s">
        <v>116</v>
      </c>
      <c r="C50" s="78"/>
      <c r="D50" s="7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5"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5"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>
      <c r="B53" s="9">
        <v>1</v>
      </c>
      <c r="C53" s="39" t="s">
        <v>38</v>
      </c>
      <c r="D53" s="9">
        <v>94.8</v>
      </c>
      <c r="E53" s="1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5">
      <c r="B54" s="9">
        <v>2</v>
      </c>
      <c r="C54" s="39" t="s">
        <v>42</v>
      </c>
      <c r="D54" s="9">
        <v>94</v>
      </c>
      <c r="E54" s="1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5">
      <c r="B55" s="9">
        <v>3</v>
      </c>
      <c r="C55" s="39" t="s">
        <v>51</v>
      </c>
      <c r="D55" s="9">
        <v>89.6</v>
      </c>
      <c r="E55" s="1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</sheetData>
  <mergeCells count="4">
    <mergeCell ref="B1:U1"/>
    <mergeCell ref="B2:U2"/>
    <mergeCell ref="B3:U3"/>
    <mergeCell ref="B50:D50"/>
  </mergeCells>
  <printOptions horizontalCentered="1"/>
  <pageMargins left="0.2" right="0.2" top="0.25" bottom="0.25" header="0.3" footer="0.3"/>
  <pageSetup fitToHeight="2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6"/>
  <sheetViews>
    <sheetView tabSelected="1" workbookViewId="0" topLeftCell="A24">
      <selection activeCell="P41" sqref="P41"/>
    </sheetView>
  </sheetViews>
  <sheetFormatPr defaultColWidth="9.140625" defaultRowHeight="15"/>
  <cols>
    <col min="1" max="1" width="9.140625" style="12" customWidth="1"/>
    <col min="2" max="2" width="9.140625" style="13" customWidth="1"/>
    <col min="3" max="3" width="26.8515625" style="13" customWidth="1"/>
    <col min="4" max="4" width="7.7109375" style="12" customWidth="1"/>
    <col min="5" max="5" width="6.28125" style="12" customWidth="1"/>
    <col min="6" max="6" width="7.421875" style="12" customWidth="1"/>
    <col min="7" max="7" width="6.421875" style="12" customWidth="1"/>
    <col min="8" max="8" width="7.00390625" style="12" customWidth="1"/>
    <col min="9" max="9" width="6.7109375" style="12" customWidth="1"/>
    <col min="10" max="10" width="6.421875" style="12" customWidth="1"/>
    <col min="11" max="11" width="7.421875" style="12" customWidth="1"/>
    <col min="12" max="12" width="6.8515625" style="12" customWidth="1"/>
    <col min="13" max="13" width="7.140625" style="12" customWidth="1"/>
    <col min="14" max="14" width="6.28125" style="34" customWidth="1"/>
    <col min="15" max="15" width="6.421875" style="12" customWidth="1"/>
    <col min="16" max="16" width="7.28125" style="34" customWidth="1"/>
    <col min="17" max="17" width="6.7109375" style="12" customWidth="1"/>
    <col min="18" max="21" width="9.140625" style="12" customWidth="1"/>
    <col min="22" max="16384" width="9.140625" style="20" customWidth="1"/>
  </cols>
  <sheetData>
    <row r="2" spans="2:21" ht="15">
      <c r="B2" s="79" t="s">
        <v>127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2:21" ht="15">
      <c r="B3" s="80" t="s">
        <v>119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2:21" ht="15">
      <c r="B4" s="80" t="s">
        <v>118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5">
      <c r="B5" s="3"/>
      <c r="D5" s="2">
        <v>301</v>
      </c>
      <c r="E5" s="2">
        <v>301</v>
      </c>
      <c r="F5" s="2">
        <v>302</v>
      </c>
      <c r="G5" s="2">
        <v>302</v>
      </c>
      <c r="H5" s="21" t="s">
        <v>98</v>
      </c>
      <c r="I5" s="21" t="s">
        <v>98</v>
      </c>
      <c r="J5" s="21" t="s">
        <v>96</v>
      </c>
      <c r="K5" s="21" t="s">
        <v>96</v>
      </c>
      <c r="L5" s="21" t="s">
        <v>120</v>
      </c>
      <c r="M5" s="21" t="s">
        <v>120</v>
      </c>
      <c r="N5" s="100" t="s">
        <v>121</v>
      </c>
      <c r="O5" s="21" t="s">
        <v>121</v>
      </c>
      <c r="P5" s="100" t="s">
        <v>122</v>
      </c>
      <c r="Q5" s="21" t="s">
        <v>122</v>
      </c>
      <c r="R5" s="4"/>
      <c r="S5" s="4"/>
      <c r="T5" s="4"/>
      <c r="U5" s="4"/>
    </row>
    <row r="6" spans="1:21" s="1" customFormat="1" ht="15">
      <c r="A6" s="12"/>
      <c r="B6" s="17" t="s">
        <v>101</v>
      </c>
      <c r="C6" s="18" t="s">
        <v>123</v>
      </c>
      <c r="D6" s="18" t="s">
        <v>102</v>
      </c>
      <c r="E6" s="18" t="s">
        <v>102</v>
      </c>
      <c r="F6" s="18" t="s">
        <v>103</v>
      </c>
      <c r="G6" s="18" t="s">
        <v>103</v>
      </c>
      <c r="H6" s="18" t="s">
        <v>106</v>
      </c>
      <c r="I6" s="18" t="s">
        <v>106</v>
      </c>
      <c r="J6" s="18" t="s">
        <v>104</v>
      </c>
      <c r="K6" s="18" t="s">
        <v>104</v>
      </c>
      <c r="L6" s="18" t="s">
        <v>124</v>
      </c>
      <c r="M6" s="18" t="s">
        <v>124</v>
      </c>
      <c r="N6" s="37" t="s">
        <v>125</v>
      </c>
      <c r="O6" s="18" t="s">
        <v>125</v>
      </c>
      <c r="P6" s="37" t="s">
        <v>126</v>
      </c>
      <c r="Q6" s="18" t="s">
        <v>126</v>
      </c>
      <c r="R6" s="18" t="s">
        <v>109</v>
      </c>
      <c r="S6" s="18" t="s">
        <v>110</v>
      </c>
      <c r="T6" s="18" t="s">
        <v>111</v>
      </c>
      <c r="U6" s="18" t="s">
        <v>112</v>
      </c>
    </row>
    <row r="7" spans="1:21" ht="15">
      <c r="A7" s="12">
        <v>1</v>
      </c>
      <c r="B7" s="19">
        <v>1674299</v>
      </c>
      <c r="C7" s="19" t="s">
        <v>62</v>
      </c>
      <c r="D7" s="27">
        <v>60</v>
      </c>
      <c r="E7" s="27" t="s">
        <v>19</v>
      </c>
      <c r="F7" s="28"/>
      <c r="G7" s="28"/>
      <c r="H7" s="27">
        <v>49</v>
      </c>
      <c r="I7" s="27" t="s">
        <v>19</v>
      </c>
      <c r="J7" s="28"/>
      <c r="K7" s="28"/>
      <c r="L7" s="27">
        <v>58</v>
      </c>
      <c r="M7" s="27" t="s">
        <v>12</v>
      </c>
      <c r="N7" s="41">
        <v>69</v>
      </c>
      <c r="O7" s="27" t="s">
        <v>15</v>
      </c>
      <c r="P7" s="41">
        <v>68</v>
      </c>
      <c r="Q7" s="27" t="s">
        <v>15</v>
      </c>
      <c r="R7" s="28">
        <f aca="true" t="shared" si="0" ref="R7:R39">+D7+F7+H7+J7+L7+N7+P7</f>
        <v>304</v>
      </c>
      <c r="S7" s="28">
        <f aca="true" t="shared" si="1" ref="S7:S39">R7*100/500</f>
        <v>60.8</v>
      </c>
      <c r="T7" s="18" t="s">
        <v>113</v>
      </c>
      <c r="U7" s="18" t="s">
        <v>114</v>
      </c>
    </row>
    <row r="8" spans="1:21" ht="15">
      <c r="A8" s="12">
        <f>+A7+1</f>
        <v>2</v>
      </c>
      <c r="B8" s="19">
        <v>1674300</v>
      </c>
      <c r="C8" s="19" t="s">
        <v>63</v>
      </c>
      <c r="D8" s="27">
        <v>52</v>
      </c>
      <c r="E8" s="27" t="s">
        <v>21</v>
      </c>
      <c r="F8" s="27">
        <v>74</v>
      </c>
      <c r="G8" s="27" t="s">
        <v>15</v>
      </c>
      <c r="H8" s="28"/>
      <c r="I8" s="28"/>
      <c r="J8" s="28"/>
      <c r="K8" s="28"/>
      <c r="L8" s="27">
        <v>57</v>
      </c>
      <c r="M8" s="27" t="s">
        <v>12</v>
      </c>
      <c r="N8" s="41">
        <v>57</v>
      </c>
      <c r="O8" s="27" t="s">
        <v>21</v>
      </c>
      <c r="P8" s="41">
        <v>50</v>
      </c>
      <c r="Q8" s="27" t="s">
        <v>21</v>
      </c>
      <c r="R8" s="28">
        <f t="shared" si="0"/>
        <v>290</v>
      </c>
      <c r="S8" s="28">
        <f t="shared" si="1"/>
        <v>58</v>
      </c>
      <c r="T8" s="18" t="s">
        <v>113</v>
      </c>
      <c r="U8" s="18" t="s">
        <v>115</v>
      </c>
    </row>
    <row r="9" spans="1:21" ht="15">
      <c r="A9" s="12">
        <f aca="true" t="shared" si="2" ref="A9:A39">+A8+1</f>
        <v>3</v>
      </c>
      <c r="B9" s="19">
        <v>1674301</v>
      </c>
      <c r="C9" s="19" t="s">
        <v>64</v>
      </c>
      <c r="D9" s="27">
        <v>46</v>
      </c>
      <c r="E9" s="27" t="s">
        <v>21</v>
      </c>
      <c r="F9" s="27">
        <v>60</v>
      </c>
      <c r="G9" s="27" t="s">
        <v>19</v>
      </c>
      <c r="H9" s="28"/>
      <c r="I9" s="28"/>
      <c r="J9" s="28"/>
      <c r="K9" s="28"/>
      <c r="L9" s="27">
        <v>56</v>
      </c>
      <c r="M9" s="27" t="s">
        <v>12</v>
      </c>
      <c r="N9" s="41">
        <v>47</v>
      </c>
      <c r="O9" s="27" t="s">
        <v>29</v>
      </c>
      <c r="P9" s="41">
        <v>57</v>
      </c>
      <c r="Q9" s="27" t="s">
        <v>19</v>
      </c>
      <c r="R9" s="28">
        <f t="shared" si="0"/>
        <v>266</v>
      </c>
      <c r="S9" s="28">
        <f t="shared" si="1"/>
        <v>53.2</v>
      </c>
      <c r="T9" s="18" t="s">
        <v>113</v>
      </c>
      <c r="U9" s="18" t="s">
        <v>115</v>
      </c>
    </row>
    <row r="10" spans="1:21" ht="15">
      <c r="A10" s="12">
        <f t="shared" si="2"/>
        <v>4</v>
      </c>
      <c r="B10" s="19">
        <v>1674302</v>
      </c>
      <c r="C10" s="19" t="s">
        <v>65</v>
      </c>
      <c r="D10" s="27">
        <v>54</v>
      </c>
      <c r="E10" s="27" t="s">
        <v>19</v>
      </c>
      <c r="F10" s="28"/>
      <c r="G10" s="28"/>
      <c r="H10" s="27">
        <v>49</v>
      </c>
      <c r="I10" s="27" t="s">
        <v>19</v>
      </c>
      <c r="J10" s="28"/>
      <c r="K10" s="28"/>
      <c r="L10" s="27">
        <v>61</v>
      </c>
      <c r="M10" s="27" t="s">
        <v>15</v>
      </c>
      <c r="N10" s="41">
        <v>56</v>
      </c>
      <c r="O10" s="27" t="s">
        <v>21</v>
      </c>
      <c r="P10" s="41">
        <v>52</v>
      </c>
      <c r="Q10" s="27" t="s">
        <v>19</v>
      </c>
      <c r="R10" s="28">
        <f t="shared" si="0"/>
        <v>272</v>
      </c>
      <c r="S10" s="28">
        <f t="shared" si="1"/>
        <v>54.4</v>
      </c>
      <c r="T10" s="18" t="s">
        <v>113</v>
      </c>
      <c r="U10" s="18" t="s">
        <v>115</v>
      </c>
    </row>
    <row r="11" spans="1:21" ht="15">
      <c r="A11" s="12">
        <f t="shared" si="2"/>
        <v>5</v>
      </c>
      <c r="B11" s="19">
        <v>1674303</v>
      </c>
      <c r="C11" s="19" t="s">
        <v>66</v>
      </c>
      <c r="D11" s="27">
        <v>65</v>
      </c>
      <c r="E11" s="27" t="s">
        <v>12</v>
      </c>
      <c r="F11" s="27">
        <v>77</v>
      </c>
      <c r="G11" s="27" t="s">
        <v>13</v>
      </c>
      <c r="H11" s="28"/>
      <c r="I11" s="28"/>
      <c r="J11" s="28"/>
      <c r="K11" s="28"/>
      <c r="L11" s="27">
        <v>66</v>
      </c>
      <c r="M11" s="27" t="s">
        <v>15</v>
      </c>
      <c r="N11" s="41">
        <v>56</v>
      </c>
      <c r="O11" s="27" t="s">
        <v>21</v>
      </c>
      <c r="P11" s="41">
        <v>50</v>
      </c>
      <c r="Q11" s="27" t="s">
        <v>21</v>
      </c>
      <c r="R11" s="28">
        <f t="shared" si="0"/>
        <v>314</v>
      </c>
      <c r="S11" s="28">
        <f t="shared" si="1"/>
        <v>62.8</v>
      </c>
      <c r="T11" s="18" t="s">
        <v>113</v>
      </c>
      <c r="U11" s="18" t="s">
        <v>114</v>
      </c>
    </row>
    <row r="12" spans="1:21" ht="15">
      <c r="A12" s="12">
        <f t="shared" si="2"/>
        <v>6</v>
      </c>
      <c r="B12" s="19">
        <v>1674304</v>
      </c>
      <c r="C12" s="19" t="s">
        <v>67</v>
      </c>
      <c r="D12" s="27">
        <v>63</v>
      </c>
      <c r="E12" s="27" t="s">
        <v>12</v>
      </c>
      <c r="F12" s="28"/>
      <c r="G12" s="28"/>
      <c r="H12" s="27">
        <v>49</v>
      </c>
      <c r="I12" s="27" t="s">
        <v>19</v>
      </c>
      <c r="J12" s="28"/>
      <c r="K12" s="28"/>
      <c r="L12" s="27">
        <v>72</v>
      </c>
      <c r="M12" s="27" t="s">
        <v>13</v>
      </c>
      <c r="N12" s="41">
        <v>61</v>
      </c>
      <c r="O12" s="27" t="s">
        <v>19</v>
      </c>
      <c r="P12" s="41">
        <v>66</v>
      </c>
      <c r="Q12" s="27" t="s">
        <v>15</v>
      </c>
      <c r="R12" s="28">
        <f t="shared" si="0"/>
        <v>311</v>
      </c>
      <c r="S12" s="28">
        <f t="shared" si="1"/>
        <v>62.2</v>
      </c>
      <c r="T12" s="18" t="s">
        <v>113</v>
      </c>
      <c r="U12" s="18" t="s">
        <v>114</v>
      </c>
    </row>
    <row r="13" spans="1:21" ht="15">
      <c r="A13" s="12">
        <f t="shared" si="2"/>
        <v>7</v>
      </c>
      <c r="B13" s="19">
        <v>1674305</v>
      </c>
      <c r="C13" s="19" t="s">
        <v>68</v>
      </c>
      <c r="D13" s="27">
        <v>75</v>
      </c>
      <c r="E13" s="27" t="s">
        <v>15</v>
      </c>
      <c r="F13" s="27">
        <v>73</v>
      </c>
      <c r="G13" s="27" t="s">
        <v>15</v>
      </c>
      <c r="H13" s="28"/>
      <c r="I13" s="28"/>
      <c r="J13" s="28"/>
      <c r="K13" s="28"/>
      <c r="L13" s="27">
        <v>66</v>
      </c>
      <c r="M13" s="27" t="s">
        <v>15</v>
      </c>
      <c r="N13" s="41">
        <v>53</v>
      </c>
      <c r="O13" s="27" t="s">
        <v>21</v>
      </c>
      <c r="P13" s="41">
        <v>50</v>
      </c>
      <c r="Q13" s="27" t="s">
        <v>21</v>
      </c>
      <c r="R13" s="28">
        <f t="shared" si="0"/>
        <v>317</v>
      </c>
      <c r="S13" s="28">
        <f t="shared" si="1"/>
        <v>63.4</v>
      </c>
      <c r="T13" s="18" t="s">
        <v>113</v>
      </c>
      <c r="U13" s="18" t="s">
        <v>114</v>
      </c>
    </row>
    <row r="14" spans="1:21" ht="15">
      <c r="A14" s="12">
        <f t="shared" si="2"/>
        <v>8</v>
      </c>
      <c r="B14" s="19">
        <v>1674306</v>
      </c>
      <c r="C14" s="19" t="s">
        <v>69</v>
      </c>
      <c r="D14" s="27">
        <v>67</v>
      </c>
      <c r="E14" s="27" t="s">
        <v>12</v>
      </c>
      <c r="F14" s="27">
        <v>45</v>
      </c>
      <c r="G14" s="27" t="s">
        <v>29</v>
      </c>
      <c r="H14" s="28"/>
      <c r="I14" s="28"/>
      <c r="J14" s="28"/>
      <c r="K14" s="28"/>
      <c r="L14" s="27">
        <v>39</v>
      </c>
      <c r="M14" s="27" t="s">
        <v>21</v>
      </c>
      <c r="N14" s="41">
        <v>50</v>
      </c>
      <c r="O14" s="27" t="s">
        <v>21</v>
      </c>
      <c r="P14" s="41">
        <v>43</v>
      </c>
      <c r="Q14" s="27" t="s">
        <v>29</v>
      </c>
      <c r="R14" s="28">
        <f t="shared" si="0"/>
        <v>244</v>
      </c>
      <c r="S14" s="28">
        <f t="shared" si="1"/>
        <v>48.8</v>
      </c>
      <c r="T14" s="18" t="s">
        <v>113</v>
      </c>
      <c r="U14" s="18" t="s">
        <v>115</v>
      </c>
    </row>
    <row r="15" spans="1:21" ht="15">
      <c r="A15" s="12">
        <f t="shared" si="2"/>
        <v>9</v>
      </c>
      <c r="B15" s="19">
        <v>1674307</v>
      </c>
      <c r="C15" s="19" t="s">
        <v>70</v>
      </c>
      <c r="D15" s="27">
        <v>52</v>
      </c>
      <c r="E15" s="27" t="s">
        <v>21</v>
      </c>
      <c r="F15" s="27">
        <v>83</v>
      </c>
      <c r="G15" s="27" t="s">
        <v>14</v>
      </c>
      <c r="H15" s="28"/>
      <c r="I15" s="28"/>
      <c r="J15" s="28"/>
      <c r="K15" s="28"/>
      <c r="L15" s="27">
        <v>79</v>
      </c>
      <c r="M15" s="27" t="s">
        <v>14</v>
      </c>
      <c r="N15" s="41">
        <v>58</v>
      </c>
      <c r="O15" s="27" t="s">
        <v>19</v>
      </c>
      <c r="P15" s="41">
        <v>75</v>
      </c>
      <c r="Q15" s="27" t="s">
        <v>13</v>
      </c>
      <c r="R15" s="28">
        <f t="shared" si="0"/>
        <v>347</v>
      </c>
      <c r="S15" s="28">
        <f t="shared" si="1"/>
        <v>69.4</v>
      </c>
      <c r="T15" s="18" t="s">
        <v>113</v>
      </c>
      <c r="U15" s="18" t="s">
        <v>114</v>
      </c>
    </row>
    <row r="16" spans="1:21" ht="15">
      <c r="A16" s="12">
        <f t="shared" si="2"/>
        <v>10</v>
      </c>
      <c r="B16" s="19">
        <v>1674308</v>
      </c>
      <c r="C16" s="19" t="s">
        <v>71</v>
      </c>
      <c r="D16" s="27">
        <v>80</v>
      </c>
      <c r="E16" s="27" t="s">
        <v>13</v>
      </c>
      <c r="F16" s="28"/>
      <c r="G16" s="28"/>
      <c r="H16" s="28"/>
      <c r="I16" s="28"/>
      <c r="J16" s="27">
        <v>62</v>
      </c>
      <c r="K16" s="27" t="s">
        <v>21</v>
      </c>
      <c r="L16" s="27">
        <v>33</v>
      </c>
      <c r="M16" s="27" t="s">
        <v>29</v>
      </c>
      <c r="N16" s="41">
        <v>46</v>
      </c>
      <c r="O16" s="27" t="s">
        <v>29</v>
      </c>
      <c r="P16" s="41">
        <v>47</v>
      </c>
      <c r="Q16" s="27" t="s">
        <v>21</v>
      </c>
      <c r="R16" s="28">
        <f t="shared" si="0"/>
        <v>268</v>
      </c>
      <c r="S16" s="28">
        <f t="shared" si="1"/>
        <v>53.6</v>
      </c>
      <c r="T16" s="18" t="s">
        <v>113</v>
      </c>
      <c r="U16" s="18" t="s">
        <v>115</v>
      </c>
    </row>
    <row r="17" spans="1:21" s="43" customFormat="1" ht="15">
      <c r="A17" s="34">
        <f t="shared" si="2"/>
        <v>11</v>
      </c>
      <c r="B17" s="35">
        <v>1674309</v>
      </c>
      <c r="C17" s="35" t="s">
        <v>72</v>
      </c>
      <c r="D17" s="41">
        <v>77</v>
      </c>
      <c r="E17" s="41" t="s">
        <v>13</v>
      </c>
      <c r="F17" s="41">
        <v>91</v>
      </c>
      <c r="G17" s="41" t="s">
        <v>18</v>
      </c>
      <c r="H17" s="42"/>
      <c r="I17" s="42"/>
      <c r="J17" s="42"/>
      <c r="K17" s="42"/>
      <c r="L17" s="41">
        <v>95</v>
      </c>
      <c r="M17" s="41" t="s">
        <v>18</v>
      </c>
      <c r="N17" s="41">
        <v>90</v>
      </c>
      <c r="O17" s="41" t="s">
        <v>14</v>
      </c>
      <c r="P17" s="41">
        <v>89</v>
      </c>
      <c r="Q17" s="41" t="s">
        <v>14</v>
      </c>
      <c r="R17" s="42">
        <f t="shared" si="0"/>
        <v>442</v>
      </c>
      <c r="S17" s="42">
        <f t="shared" si="1"/>
        <v>88.4</v>
      </c>
      <c r="T17" s="37" t="s">
        <v>113</v>
      </c>
      <c r="U17" s="37" t="s">
        <v>114</v>
      </c>
    </row>
    <row r="18" spans="1:21" ht="15">
      <c r="A18" s="12">
        <f t="shared" si="2"/>
        <v>12</v>
      </c>
      <c r="B18" s="19">
        <v>1674310</v>
      </c>
      <c r="C18" s="19" t="s">
        <v>73</v>
      </c>
      <c r="D18" s="27">
        <v>62</v>
      </c>
      <c r="E18" s="27" t="s">
        <v>12</v>
      </c>
      <c r="F18" s="27">
        <v>83</v>
      </c>
      <c r="G18" s="27" t="s">
        <v>14</v>
      </c>
      <c r="H18" s="28"/>
      <c r="I18" s="28"/>
      <c r="J18" s="28"/>
      <c r="K18" s="28"/>
      <c r="L18" s="27">
        <v>52</v>
      </c>
      <c r="M18" s="27" t="s">
        <v>12</v>
      </c>
      <c r="N18" s="41">
        <v>57</v>
      </c>
      <c r="O18" s="27" t="s">
        <v>21</v>
      </c>
      <c r="P18" s="41">
        <v>74</v>
      </c>
      <c r="Q18" s="27" t="s">
        <v>13</v>
      </c>
      <c r="R18" s="28">
        <f t="shared" si="0"/>
        <v>328</v>
      </c>
      <c r="S18" s="28">
        <f t="shared" si="1"/>
        <v>65.6</v>
      </c>
      <c r="T18" s="18" t="s">
        <v>113</v>
      </c>
      <c r="U18" s="18" t="s">
        <v>114</v>
      </c>
    </row>
    <row r="19" spans="1:21" ht="15">
      <c r="A19" s="12">
        <f t="shared" si="2"/>
        <v>13</v>
      </c>
      <c r="B19" s="19">
        <v>1674311</v>
      </c>
      <c r="C19" s="19" t="s">
        <v>74</v>
      </c>
      <c r="D19" s="27">
        <v>68</v>
      </c>
      <c r="E19" s="27" t="s">
        <v>12</v>
      </c>
      <c r="F19" s="27">
        <v>77</v>
      </c>
      <c r="G19" s="27" t="s">
        <v>13</v>
      </c>
      <c r="H19" s="28"/>
      <c r="I19" s="28"/>
      <c r="J19" s="28"/>
      <c r="K19" s="28"/>
      <c r="L19" s="27">
        <v>61</v>
      </c>
      <c r="M19" s="27" t="s">
        <v>15</v>
      </c>
      <c r="N19" s="41">
        <v>56</v>
      </c>
      <c r="O19" s="27" t="s">
        <v>21</v>
      </c>
      <c r="P19" s="41">
        <v>45</v>
      </c>
      <c r="Q19" s="27" t="s">
        <v>29</v>
      </c>
      <c r="R19" s="28">
        <f t="shared" si="0"/>
        <v>307</v>
      </c>
      <c r="S19" s="28">
        <f t="shared" si="1"/>
        <v>61.4</v>
      </c>
      <c r="T19" s="18" t="s">
        <v>113</v>
      </c>
      <c r="U19" s="18" t="s">
        <v>114</v>
      </c>
    </row>
    <row r="20" spans="1:21" ht="15">
      <c r="A20" s="12">
        <f t="shared" si="2"/>
        <v>14</v>
      </c>
      <c r="B20" s="19">
        <v>1674312</v>
      </c>
      <c r="C20" s="19" t="s">
        <v>75</v>
      </c>
      <c r="D20" s="27">
        <v>82</v>
      </c>
      <c r="E20" s="27" t="s">
        <v>14</v>
      </c>
      <c r="F20" s="27">
        <v>92</v>
      </c>
      <c r="G20" s="27" t="s">
        <v>18</v>
      </c>
      <c r="H20" s="28"/>
      <c r="I20" s="28"/>
      <c r="J20" s="28"/>
      <c r="K20" s="28"/>
      <c r="L20" s="27">
        <v>78</v>
      </c>
      <c r="M20" s="27" t="s">
        <v>14</v>
      </c>
      <c r="N20" s="41">
        <v>69</v>
      </c>
      <c r="O20" s="27" t="s">
        <v>15</v>
      </c>
      <c r="P20" s="41">
        <v>62</v>
      </c>
      <c r="Q20" s="27" t="s">
        <v>12</v>
      </c>
      <c r="R20" s="28">
        <f t="shared" si="0"/>
        <v>383</v>
      </c>
      <c r="S20" s="28">
        <f t="shared" si="1"/>
        <v>76.6</v>
      </c>
      <c r="T20" s="18" t="s">
        <v>113</v>
      </c>
      <c r="U20" s="18" t="s">
        <v>114</v>
      </c>
    </row>
    <row r="21" spans="1:21" ht="15">
      <c r="A21" s="12">
        <f t="shared" si="2"/>
        <v>15</v>
      </c>
      <c r="B21" s="19">
        <v>1674313</v>
      </c>
      <c r="C21" s="19" t="s">
        <v>76</v>
      </c>
      <c r="D21" s="27">
        <v>34</v>
      </c>
      <c r="E21" s="27" t="s">
        <v>29</v>
      </c>
      <c r="F21" s="27">
        <v>46</v>
      </c>
      <c r="G21" s="27" t="s">
        <v>29</v>
      </c>
      <c r="H21" s="28"/>
      <c r="I21" s="28"/>
      <c r="J21" s="28"/>
      <c r="K21" s="28"/>
      <c r="L21" s="27">
        <v>39</v>
      </c>
      <c r="M21" s="27" t="s">
        <v>21</v>
      </c>
      <c r="N21" s="41">
        <v>48</v>
      </c>
      <c r="O21" s="27" t="s">
        <v>21</v>
      </c>
      <c r="P21" s="41">
        <v>44</v>
      </c>
      <c r="Q21" s="27" t="s">
        <v>29</v>
      </c>
      <c r="R21" s="28">
        <f t="shared" si="0"/>
        <v>211</v>
      </c>
      <c r="S21" s="28">
        <f t="shared" si="1"/>
        <v>42.2</v>
      </c>
      <c r="T21" s="18" t="s">
        <v>113</v>
      </c>
      <c r="U21" s="18" t="s">
        <v>128</v>
      </c>
    </row>
    <row r="22" spans="1:21" ht="15">
      <c r="A22" s="12">
        <f t="shared" si="2"/>
        <v>16</v>
      </c>
      <c r="B22" s="19">
        <v>1674314</v>
      </c>
      <c r="C22" s="19" t="s">
        <v>77</v>
      </c>
      <c r="D22" s="27">
        <v>43</v>
      </c>
      <c r="E22" s="27" t="s">
        <v>29</v>
      </c>
      <c r="F22" s="27">
        <v>51</v>
      </c>
      <c r="G22" s="27" t="s">
        <v>21</v>
      </c>
      <c r="H22" s="28"/>
      <c r="I22" s="28"/>
      <c r="J22" s="28"/>
      <c r="K22" s="28"/>
      <c r="L22" s="27">
        <v>39</v>
      </c>
      <c r="M22" s="27" t="s">
        <v>21</v>
      </c>
      <c r="N22" s="41">
        <v>41</v>
      </c>
      <c r="O22" s="27" t="s">
        <v>29</v>
      </c>
      <c r="P22" s="41">
        <v>39</v>
      </c>
      <c r="Q22" s="27" t="s">
        <v>29</v>
      </c>
      <c r="R22" s="28">
        <f t="shared" si="0"/>
        <v>213</v>
      </c>
      <c r="S22" s="28">
        <f t="shared" si="1"/>
        <v>42.6</v>
      </c>
      <c r="T22" s="18" t="s">
        <v>113</v>
      </c>
      <c r="U22" s="18" t="s">
        <v>128</v>
      </c>
    </row>
    <row r="23" spans="1:21" ht="15">
      <c r="A23" s="12">
        <f t="shared" si="2"/>
        <v>17</v>
      </c>
      <c r="B23" s="19">
        <v>1674315</v>
      </c>
      <c r="C23" s="19" t="s">
        <v>78</v>
      </c>
      <c r="D23" s="27">
        <v>61</v>
      </c>
      <c r="E23" s="27" t="s">
        <v>19</v>
      </c>
      <c r="F23" s="27">
        <v>62</v>
      </c>
      <c r="G23" s="27" t="s">
        <v>19</v>
      </c>
      <c r="H23" s="28"/>
      <c r="I23" s="28"/>
      <c r="J23" s="28"/>
      <c r="K23" s="28"/>
      <c r="L23" s="27">
        <v>52</v>
      </c>
      <c r="M23" s="27" t="s">
        <v>12</v>
      </c>
      <c r="N23" s="41">
        <v>57</v>
      </c>
      <c r="O23" s="27" t="s">
        <v>21</v>
      </c>
      <c r="P23" s="41">
        <v>48</v>
      </c>
      <c r="Q23" s="27" t="s">
        <v>21</v>
      </c>
      <c r="R23" s="28">
        <f t="shared" si="0"/>
        <v>280</v>
      </c>
      <c r="S23" s="28">
        <f t="shared" si="1"/>
        <v>56</v>
      </c>
      <c r="T23" s="18" t="s">
        <v>113</v>
      </c>
      <c r="U23" s="18" t="s">
        <v>115</v>
      </c>
    </row>
    <row r="24" spans="1:21" ht="15">
      <c r="A24" s="12">
        <f t="shared" si="2"/>
        <v>18</v>
      </c>
      <c r="B24" s="19">
        <v>1674316</v>
      </c>
      <c r="C24" s="19" t="s">
        <v>79</v>
      </c>
      <c r="D24" s="27">
        <v>63</v>
      </c>
      <c r="E24" s="27" t="s">
        <v>12</v>
      </c>
      <c r="F24" s="28"/>
      <c r="G24" s="28"/>
      <c r="H24" s="27">
        <v>80</v>
      </c>
      <c r="I24" s="27" t="s">
        <v>14</v>
      </c>
      <c r="J24" s="28"/>
      <c r="K24" s="28"/>
      <c r="L24" s="27">
        <v>78</v>
      </c>
      <c r="M24" s="27" t="s">
        <v>14</v>
      </c>
      <c r="N24" s="41">
        <v>82</v>
      </c>
      <c r="O24" s="27" t="s">
        <v>13</v>
      </c>
      <c r="P24" s="41">
        <v>95</v>
      </c>
      <c r="Q24" s="27" t="s">
        <v>18</v>
      </c>
      <c r="R24" s="28">
        <f t="shared" si="0"/>
        <v>398</v>
      </c>
      <c r="S24" s="28">
        <f t="shared" si="1"/>
        <v>79.6</v>
      </c>
      <c r="T24" s="18" t="s">
        <v>113</v>
      </c>
      <c r="U24" s="18" t="s">
        <v>114</v>
      </c>
    </row>
    <row r="25" spans="1:21" ht="15">
      <c r="A25" s="12">
        <f t="shared" si="2"/>
        <v>19</v>
      </c>
      <c r="B25" s="19">
        <v>1674317</v>
      </c>
      <c r="C25" s="19" t="s">
        <v>80</v>
      </c>
      <c r="D25" s="27">
        <v>50</v>
      </c>
      <c r="E25" s="27" t="s">
        <v>21</v>
      </c>
      <c r="F25" s="27">
        <v>60</v>
      </c>
      <c r="G25" s="27" t="s">
        <v>19</v>
      </c>
      <c r="H25" s="28"/>
      <c r="I25" s="28"/>
      <c r="J25" s="28"/>
      <c r="K25" s="28"/>
      <c r="L25" s="27">
        <v>46</v>
      </c>
      <c r="M25" s="27" t="s">
        <v>19</v>
      </c>
      <c r="N25" s="41">
        <v>41</v>
      </c>
      <c r="O25" s="27" t="s">
        <v>29</v>
      </c>
      <c r="P25" s="41">
        <v>39</v>
      </c>
      <c r="Q25" s="27" t="s">
        <v>29</v>
      </c>
      <c r="R25" s="28">
        <f t="shared" si="0"/>
        <v>236</v>
      </c>
      <c r="S25" s="28">
        <f t="shared" si="1"/>
        <v>47.2</v>
      </c>
      <c r="T25" s="18" t="s">
        <v>113</v>
      </c>
      <c r="U25" s="18" t="s">
        <v>115</v>
      </c>
    </row>
    <row r="26" spans="1:21" ht="15">
      <c r="A26" s="12">
        <f t="shared" si="2"/>
        <v>20</v>
      </c>
      <c r="B26" s="19">
        <v>1674318</v>
      </c>
      <c r="C26" s="19" t="s">
        <v>81</v>
      </c>
      <c r="D26" s="27">
        <v>62</v>
      </c>
      <c r="E26" s="27" t="s">
        <v>12</v>
      </c>
      <c r="F26" s="27">
        <v>60</v>
      </c>
      <c r="G26" s="27" t="s">
        <v>19</v>
      </c>
      <c r="H26" s="28"/>
      <c r="I26" s="28"/>
      <c r="J26" s="28"/>
      <c r="K26" s="28"/>
      <c r="L26" s="27">
        <v>62</v>
      </c>
      <c r="M26" s="27" t="s">
        <v>15</v>
      </c>
      <c r="N26" s="41">
        <v>51</v>
      </c>
      <c r="O26" s="27" t="s">
        <v>21</v>
      </c>
      <c r="P26" s="41">
        <v>39</v>
      </c>
      <c r="Q26" s="27" t="s">
        <v>29</v>
      </c>
      <c r="R26" s="28">
        <f t="shared" si="0"/>
        <v>274</v>
      </c>
      <c r="S26" s="28">
        <f t="shared" si="1"/>
        <v>54.8</v>
      </c>
      <c r="T26" s="18" t="s">
        <v>113</v>
      </c>
      <c r="U26" s="18" t="s">
        <v>115</v>
      </c>
    </row>
    <row r="27" spans="1:21" ht="15">
      <c r="A27" s="12">
        <f t="shared" si="2"/>
        <v>21</v>
      </c>
      <c r="B27" s="19">
        <v>1674319</v>
      </c>
      <c r="C27" s="19" t="s">
        <v>82</v>
      </c>
      <c r="D27" s="27">
        <v>38</v>
      </c>
      <c r="E27" s="27" t="s">
        <v>29</v>
      </c>
      <c r="F27" s="27">
        <v>71</v>
      </c>
      <c r="G27" s="27" t="s">
        <v>15</v>
      </c>
      <c r="H27" s="28"/>
      <c r="I27" s="28"/>
      <c r="J27" s="28"/>
      <c r="K27" s="28"/>
      <c r="L27" s="27">
        <v>62</v>
      </c>
      <c r="M27" s="27" t="s">
        <v>15</v>
      </c>
      <c r="N27" s="41">
        <v>46</v>
      </c>
      <c r="O27" s="27" t="s">
        <v>29</v>
      </c>
      <c r="P27" s="41">
        <v>41</v>
      </c>
      <c r="Q27" s="27" t="s">
        <v>29</v>
      </c>
      <c r="R27" s="28">
        <f t="shared" si="0"/>
        <v>258</v>
      </c>
      <c r="S27" s="28">
        <f t="shared" si="1"/>
        <v>51.6</v>
      </c>
      <c r="T27" s="18" t="s">
        <v>113</v>
      </c>
      <c r="U27" s="18" t="s">
        <v>115</v>
      </c>
    </row>
    <row r="28" spans="1:21" ht="15">
      <c r="A28" s="12">
        <f t="shared" si="2"/>
        <v>22</v>
      </c>
      <c r="B28" s="19">
        <v>1674320</v>
      </c>
      <c r="C28" s="19" t="s">
        <v>83</v>
      </c>
      <c r="D28" s="27">
        <v>75</v>
      </c>
      <c r="E28" s="27" t="s">
        <v>15</v>
      </c>
      <c r="F28" s="27">
        <v>77</v>
      </c>
      <c r="G28" s="27" t="s">
        <v>13</v>
      </c>
      <c r="H28" s="28"/>
      <c r="I28" s="28"/>
      <c r="J28" s="28"/>
      <c r="K28" s="28"/>
      <c r="L28" s="27">
        <v>66</v>
      </c>
      <c r="M28" s="27" t="s">
        <v>15</v>
      </c>
      <c r="N28" s="41">
        <v>72</v>
      </c>
      <c r="O28" s="27" t="s">
        <v>15</v>
      </c>
      <c r="P28" s="41">
        <v>57</v>
      </c>
      <c r="Q28" s="27" t="s">
        <v>19</v>
      </c>
      <c r="R28" s="28">
        <f t="shared" si="0"/>
        <v>347</v>
      </c>
      <c r="S28" s="28">
        <f t="shared" si="1"/>
        <v>69.4</v>
      </c>
      <c r="T28" s="18" t="s">
        <v>113</v>
      </c>
      <c r="U28" s="18" t="s">
        <v>114</v>
      </c>
    </row>
    <row r="29" spans="1:21" ht="15">
      <c r="A29" s="12">
        <f t="shared" si="2"/>
        <v>23</v>
      </c>
      <c r="B29" s="19">
        <v>1674321</v>
      </c>
      <c r="C29" s="19" t="s">
        <v>84</v>
      </c>
      <c r="D29" s="27">
        <v>78</v>
      </c>
      <c r="E29" s="27" t="s">
        <v>13</v>
      </c>
      <c r="F29" s="28"/>
      <c r="G29" s="28"/>
      <c r="H29" s="28"/>
      <c r="I29" s="28"/>
      <c r="J29" s="27">
        <v>79</v>
      </c>
      <c r="K29" s="27" t="s">
        <v>15</v>
      </c>
      <c r="L29" s="27">
        <v>66</v>
      </c>
      <c r="M29" s="27" t="s">
        <v>15</v>
      </c>
      <c r="N29" s="41">
        <v>72</v>
      </c>
      <c r="O29" s="27" t="s">
        <v>15</v>
      </c>
      <c r="P29" s="41">
        <v>95</v>
      </c>
      <c r="Q29" s="27" t="s">
        <v>18</v>
      </c>
      <c r="R29" s="28">
        <f t="shared" si="0"/>
        <v>390</v>
      </c>
      <c r="S29" s="28">
        <f t="shared" si="1"/>
        <v>78</v>
      </c>
      <c r="T29" s="18" t="s">
        <v>113</v>
      </c>
      <c r="U29" s="18" t="s">
        <v>114</v>
      </c>
    </row>
    <row r="30" spans="1:21" ht="15">
      <c r="A30" s="12">
        <f t="shared" si="2"/>
        <v>24</v>
      </c>
      <c r="B30" s="19">
        <v>1674322</v>
      </c>
      <c r="C30" s="19" t="s">
        <v>85</v>
      </c>
      <c r="D30" s="27">
        <v>52</v>
      </c>
      <c r="E30" s="27" t="s">
        <v>21</v>
      </c>
      <c r="F30" s="27">
        <v>63</v>
      </c>
      <c r="G30" s="27" t="s">
        <v>19</v>
      </c>
      <c r="H30" s="28"/>
      <c r="I30" s="28"/>
      <c r="J30" s="28"/>
      <c r="K30" s="28"/>
      <c r="L30" s="27">
        <v>56</v>
      </c>
      <c r="M30" s="27" t="s">
        <v>12</v>
      </c>
      <c r="N30" s="41">
        <v>44</v>
      </c>
      <c r="O30" s="27" t="s">
        <v>29</v>
      </c>
      <c r="P30" s="41">
        <v>52</v>
      </c>
      <c r="Q30" s="27" t="s">
        <v>19</v>
      </c>
      <c r="R30" s="28">
        <f t="shared" si="0"/>
        <v>267</v>
      </c>
      <c r="S30" s="28">
        <f t="shared" si="1"/>
        <v>53.4</v>
      </c>
      <c r="T30" s="18" t="s">
        <v>113</v>
      </c>
      <c r="U30" s="18" t="s">
        <v>115</v>
      </c>
    </row>
    <row r="31" spans="1:21" ht="15">
      <c r="A31" s="12">
        <f t="shared" si="2"/>
        <v>25</v>
      </c>
      <c r="B31" s="19">
        <v>1674323</v>
      </c>
      <c r="C31" s="19" t="s">
        <v>86</v>
      </c>
      <c r="D31" s="27">
        <v>50</v>
      </c>
      <c r="E31" s="27" t="s">
        <v>21</v>
      </c>
      <c r="F31" s="28"/>
      <c r="G31" s="28"/>
      <c r="H31" s="27">
        <v>55</v>
      </c>
      <c r="I31" s="27" t="s">
        <v>12</v>
      </c>
      <c r="J31" s="28"/>
      <c r="K31" s="28"/>
      <c r="L31" s="27">
        <v>68</v>
      </c>
      <c r="M31" s="27" t="s">
        <v>13</v>
      </c>
      <c r="N31" s="41">
        <v>43</v>
      </c>
      <c r="O31" s="27" t="s">
        <v>29</v>
      </c>
      <c r="P31" s="41">
        <v>67</v>
      </c>
      <c r="Q31" s="27" t="s">
        <v>15</v>
      </c>
      <c r="R31" s="28">
        <f t="shared" si="0"/>
        <v>283</v>
      </c>
      <c r="S31" s="28">
        <f t="shared" si="1"/>
        <v>56.6</v>
      </c>
      <c r="T31" s="18" t="s">
        <v>113</v>
      </c>
      <c r="U31" s="18" t="s">
        <v>115</v>
      </c>
    </row>
    <row r="32" spans="1:21" ht="15">
      <c r="A32" s="12">
        <f t="shared" si="2"/>
        <v>26</v>
      </c>
      <c r="B32" s="19">
        <v>1674324</v>
      </c>
      <c r="C32" s="19" t="s">
        <v>87</v>
      </c>
      <c r="D32" s="27">
        <v>40</v>
      </c>
      <c r="E32" s="27" t="s">
        <v>29</v>
      </c>
      <c r="F32" s="27">
        <v>57</v>
      </c>
      <c r="G32" s="27" t="s">
        <v>19</v>
      </c>
      <c r="H32" s="28"/>
      <c r="I32" s="28"/>
      <c r="J32" s="28"/>
      <c r="K32" s="28"/>
      <c r="L32" s="27">
        <v>46</v>
      </c>
      <c r="M32" s="27" t="s">
        <v>19</v>
      </c>
      <c r="N32" s="41">
        <v>43</v>
      </c>
      <c r="O32" s="27" t="s">
        <v>29</v>
      </c>
      <c r="P32" s="41">
        <v>45</v>
      </c>
      <c r="Q32" s="27" t="s">
        <v>29</v>
      </c>
      <c r="R32" s="28">
        <f t="shared" si="0"/>
        <v>231</v>
      </c>
      <c r="S32" s="28">
        <f t="shared" si="1"/>
        <v>46.2</v>
      </c>
      <c r="T32" s="18" t="s">
        <v>113</v>
      </c>
      <c r="U32" s="18" t="s">
        <v>115</v>
      </c>
    </row>
    <row r="33" spans="1:21" ht="15">
      <c r="A33" s="12">
        <f t="shared" si="2"/>
        <v>27</v>
      </c>
      <c r="B33" s="19">
        <v>1674325</v>
      </c>
      <c r="C33" s="19" t="s">
        <v>88</v>
      </c>
      <c r="D33" s="27">
        <v>60</v>
      </c>
      <c r="E33" s="27" t="s">
        <v>19</v>
      </c>
      <c r="F33" s="27">
        <v>61</v>
      </c>
      <c r="G33" s="27" t="s">
        <v>19</v>
      </c>
      <c r="H33" s="28"/>
      <c r="I33" s="28"/>
      <c r="J33" s="28"/>
      <c r="K33" s="28"/>
      <c r="L33" s="27">
        <v>39</v>
      </c>
      <c r="M33" s="27" t="s">
        <v>21</v>
      </c>
      <c r="N33" s="41">
        <v>46</v>
      </c>
      <c r="O33" s="27" t="s">
        <v>29</v>
      </c>
      <c r="P33" s="41">
        <v>45</v>
      </c>
      <c r="Q33" s="27" t="s">
        <v>29</v>
      </c>
      <c r="R33" s="28">
        <f t="shared" si="0"/>
        <v>251</v>
      </c>
      <c r="S33" s="28">
        <f t="shared" si="1"/>
        <v>50.2</v>
      </c>
      <c r="T33" s="18" t="s">
        <v>113</v>
      </c>
      <c r="U33" s="18" t="s">
        <v>115</v>
      </c>
    </row>
    <row r="34" spans="1:21" ht="15">
      <c r="A34" s="12">
        <f t="shared" si="2"/>
        <v>28</v>
      </c>
      <c r="B34" s="19">
        <v>1674326</v>
      </c>
      <c r="C34" s="19" t="s">
        <v>89</v>
      </c>
      <c r="D34" s="27">
        <v>90</v>
      </c>
      <c r="E34" s="27" t="s">
        <v>18</v>
      </c>
      <c r="F34" s="27">
        <v>85</v>
      </c>
      <c r="G34" s="27" t="s">
        <v>14</v>
      </c>
      <c r="H34" s="28"/>
      <c r="I34" s="28"/>
      <c r="J34" s="28"/>
      <c r="K34" s="28"/>
      <c r="L34" s="27">
        <v>75</v>
      </c>
      <c r="M34" s="27" t="s">
        <v>13</v>
      </c>
      <c r="N34" s="41">
        <v>79</v>
      </c>
      <c r="O34" s="27" t="s">
        <v>13</v>
      </c>
      <c r="P34" s="41">
        <v>69</v>
      </c>
      <c r="Q34" s="27" t="s">
        <v>15</v>
      </c>
      <c r="R34" s="28">
        <f t="shared" si="0"/>
        <v>398</v>
      </c>
      <c r="S34" s="28">
        <f t="shared" si="1"/>
        <v>79.6</v>
      </c>
      <c r="T34" s="18" t="s">
        <v>113</v>
      </c>
      <c r="U34" s="18" t="s">
        <v>114</v>
      </c>
    </row>
    <row r="35" spans="1:21" ht="15">
      <c r="A35" s="12">
        <f t="shared" si="2"/>
        <v>29</v>
      </c>
      <c r="B35" s="19">
        <v>1674327</v>
      </c>
      <c r="C35" s="19" t="s">
        <v>90</v>
      </c>
      <c r="D35" s="27">
        <v>33</v>
      </c>
      <c r="E35" s="27" t="s">
        <v>29</v>
      </c>
      <c r="F35" s="27">
        <v>61</v>
      </c>
      <c r="G35" s="27" t="s">
        <v>19</v>
      </c>
      <c r="H35" s="28"/>
      <c r="I35" s="28"/>
      <c r="J35" s="28"/>
      <c r="K35" s="28"/>
      <c r="L35" s="27">
        <v>44</v>
      </c>
      <c r="M35" s="27" t="s">
        <v>19</v>
      </c>
      <c r="N35" s="41">
        <v>45</v>
      </c>
      <c r="O35" s="27" t="s">
        <v>29</v>
      </c>
      <c r="P35" s="41">
        <v>48</v>
      </c>
      <c r="Q35" s="27" t="s">
        <v>21</v>
      </c>
      <c r="R35" s="28">
        <f t="shared" si="0"/>
        <v>231</v>
      </c>
      <c r="S35" s="28">
        <f t="shared" si="1"/>
        <v>46.2</v>
      </c>
      <c r="T35" s="18" t="s">
        <v>113</v>
      </c>
      <c r="U35" s="18" t="s">
        <v>115</v>
      </c>
    </row>
    <row r="36" spans="1:21" ht="15">
      <c r="A36" s="12">
        <f t="shared" si="2"/>
        <v>30</v>
      </c>
      <c r="B36" s="19">
        <v>1674328</v>
      </c>
      <c r="C36" s="19" t="s">
        <v>91</v>
      </c>
      <c r="D36" s="27">
        <v>70</v>
      </c>
      <c r="E36" s="27" t="s">
        <v>15</v>
      </c>
      <c r="F36" s="27">
        <v>89</v>
      </c>
      <c r="G36" s="27" t="s">
        <v>18</v>
      </c>
      <c r="H36" s="28"/>
      <c r="I36" s="28"/>
      <c r="J36" s="28"/>
      <c r="K36" s="28"/>
      <c r="L36" s="27">
        <v>72</v>
      </c>
      <c r="M36" s="27" t="s">
        <v>13</v>
      </c>
      <c r="N36" s="41">
        <v>72</v>
      </c>
      <c r="O36" s="27" t="s">
        <v>15</v>
      </c>
      <c r="P36" s="41">
        <v>79</v>
      </c>
      <c r="Q36" s="27" t="s">
        <v>13</v>
      </c>
      <c r="R36" s="28">
        <f t="shared" si="0"/>
        <v>382</v>
      </c>
      <c r="S36" s="28">
        <f t="shared" si="1"/>
        <v>76.4</v>
      </c>
      <c r="T36" s="18" t="s">
        <v>113</v>
      </c>
      <c r="U36" s="18" t="s">
        <v>114</v>
      </c>
    </row>
    <row r="37" spans="1:21" ht="15">
      <c r="A37" s="12">
        <f t="shared" si="2"/>
        <v>31</v>
      </c>
      <c r="B37" s="19">
        <v>1674329</v>
      </c>
      <c r="C37" s="19" t="s">
        <v>92</v>
      </c>
      <c r="D37" s="27">
        <v>90</v>
      </c>
      <c r="E37" s="27" t="s">
        <v>18</v>
      </c>
      <c r="F37" s="27">
        <v>69</v>
      </c>
      <c r="G37" s="27" t="s">
        <v>12</v>
      </c>
      <c r="H37" s="28"/>
      <c r="I37" s="28"/>
      <c r="J37" s="28"/>
      <c r="K37" s="28"/>
      <c r="L37" s="27">
        <v>66</v>
      </c>
      <c r="M37" s="27" t="s">
        <v>15</v>
      </c>
      <c r="N37" s="41">
        <v>64</v>
      </c>
      <c r="O37" s="27" t="s">
        <v>12</v>
      </c>
      <c r="P37" s="41">
        <v>65</v>
      </c>
      <c r="Q37" s="27" t="s">
        <v>15</v>
      </c>
      <c r="R37" s="28">
        <f t="shared" si="0"/>
        <v>354</v>
      </c>
      <c r="S37" s="28">
        <f t="shared" si="1"/>
        <v>70.8</v>
      </c>
      <c r="T37" s="18" t="s">
        <v>113</v>
      </c>
      <c r="U37" s="18" t="s">
        <v>114</v>
      </c>
    </row>
    <row r="38" spans="1:21" ht="15">
      <c r="A38" s="12">
        <f t="shared" si="2"/>
        <v>32</v>
      </c>
      <c r="B38" s="19">
        <v>1674330</v>
      </c>
      <c r="C38" s="19" t="s">
        <v>93</v>
      </c>
      <c r="D38" s="27">
        <v>64</v>
      </c>
      <c r="E38" s="27" t="s">
        <v>12</v>
      </c>
      <c r="F38" s="28"/>
      <c r="G38" s="28"/>
      <c r="H38" s="28"/>
      <c r="I38" s="28"/>
      <c r="J38" s="27">
        <v>76</v>
      </c>
      <c r="K38" s="27" t="s">
        <v>12</v>
      </c>
      <c r="L38" s="27">
        <v>69</v>
      </c>
      <c r="M38" s="27" t="s">
        <v>13</v>
      </c>
      <c r="N38" s="41">
        <v>74</v>
      </c>
      <c r="O38" s="27" t="s">
        <v>15</v>
      </c>
      <c r="P38" s="41">
        <v>73</v>
      </c>
      <c r="Q38" s="27" t="s">
        <v>13</v>
      </c>
      <c r="R38" s="28">
        <f t="shared" si="0"/>
        <v>356</v>
      </c>
      <c r="S38" s="28">
        <f t="shared" si="1"/>
        <v>71.2</v>
      </c>
      <c r="T38" s="18" t="s">
        <v>113</v>
      </c>
      <c r="U38" s="18" t="s">
        <v>114</v>
      </c>
    </row>
    <row r="39" spans="1:21" ht="15">
      <c r="A39" s="12">
        <f t="shared" si="2"/>
        <v>33</v>
      </c>
      <c r="B39" s="19">
        <v>1674331</v>
      </c>
      <c r="C39" s="19" t="s">
        <v>94</v>
      </c>
      <c r="D39" s="27">
        <v>69</v>
      </c>
      <c r="E39" s="27" t="s">
        <v>12</v>
      </c>
      <c r="F39" s="27">
        <v>73</v>
      </c>
      <c r="G39" s="27" t="s">
        <v>15</v>
      </c>
      <c r="H39" s="28"/>
      <c r="I39" s="28"/>
      <c r="J39" s="28"/>
      <c r="K39" s="28"/>
      <c r="L39" s="27">
        <v>66</v>
      </c>
      <c r="M39" s="27" t="s">
        <v>15</v>
      </c>
      <c r="N39" s="41">
        <v>64</v>
      </c>
      <c r="O39" s="27" t="s">
        <v>12</v>
      </c>
      <c r="P39" s="41">
        <v>84</v>
      </c>
      <c r="Q39" s="27" t="s">
        <v>14</v>
      </c>
      <c r="R39" s="28">
        <f t="shared" si="0"/>
        <v>356</v>
      </c>
      <c r="S39" s="28">
        <f t="shared" si="1"/>
        <v>71.2</v>
      </c>
      <c r="T39" s="18" t="s">
        <v>113</v>
      </c>
      <c r="U39" s="18" t="s">
        <v>114</v>
      </c>
    </row>
    <row r="40" spans="2:21" ht="15">
      <c r="B40" s="22"/>
      <c r="C40" s="25"/>
      <c r="D40" s="8"/>
      <c r="E40" s="8"/>
      <c r="F40" s="8"/>
      <c r="G40" s="8"/>
      <c r="H40" s="8"/>
      <c r="I40" s="8"/>
      <c r="J40" s="8"/>
      <c r="K40" s="8"/>
      <c r="L40" s="8"/>
      <c r="M40" s="8"/>
      <c r="N40" s="101">
        <f>SUM(N7:N39)</f>
        <v>1909</v>
      </c>
      <c r="O40" s="8"/>
      <c r="P40" s="101">
        <f>SUM(P7:P39)</f>
        <v>1952</v>
      </c>
      <c r="Q40" s="8"/>
      <c r="R40" s="8"/>
      <c r="S40" s="8"/>
      <c r="T40" s="8"/>
      <c r="U40" s="8"/>
    </row>
    <row r="41" spans="2:21" ht="15"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102">
        <f>+N40/33</f>
        <v>57.84848484848485</v>
      </c>
      <c r="O41" s="4"/>
      <c r="P41" s="102">
        <f>+P40/33</f>
        <v>59.15151515151515</v>
      </c>
      <c r="Q41" s="4"/>
      <c r="R41" s="4"/>
      <c r="S41" s="4"/>
      <c r="T41" s="4"/>
      <c r="U41" s="4"/>
    </row>
    <row r="42" spans="2:21" ht="15">
      <c r="B42" s="32" t="s">
        <v>116</v>
      </c>
      <c r="C42" s="32"/>
      <c r="D42" s="32"/>
      <c r="E42" s="31"/>
      <c r="F42" s="4"/>
      <c r="G42" s="4"/>
      <c r="H42" s="4"/>
      <c r="I42" s="4"/>
      <c r="J42" s="4"/>
      <c r="K42" s="4"/>
      <c r="L42" s="4"/>
      <c r="M42" s="4"/>
      <c r="N42" s="102"/>
      <c r="O42" s="4"/>
      <c r="P42" s="102"/>
      <c r="Q42" s="4"/>
      <c r="R42" s="4"/>
      <c r="S42" s="4"/>
      <c r="T42" s="4"/>
      <c r="U42" s="4"/>
    </row>
    <row r="43" spans="2:21" ht="15">
      <c r="B43" s="5">
        <v>1</v>
      </c>
      <c r="C43" s="19" t="s">
        <v>72</v>
      </c>
      <c r="D43" s="5">
        <v>88.4</v>
      </c>
      <c r="E43" s="20"/>
      <c r="F43" s="4"/>
      <c r="G43" s="4"/>
      <c r="H43" s="4"/>
      <c r="I43" s="4"/>
      <c r="J43" s="4"/>
      <c r="K43" s="4"/>
      <c r="L43" s="4"/>
      <c r="M43" s="4"/>
      <c r="N43" s="102"/>
      <c r="O43" s="4"/>
      <c r="P43" s="102"/>
      <c r="Q43" s="4"/>
      <c r="R43" s="4"/>
      <c r="S43" s="4"/>
      <c r="T43" s="4"/>
      <c r="U43" s="4"/>
    </row>
    <row r="44" spans="2:21" ht="15">
      <c r="B44" s="5">
        <v>2</v>
      </c>
      <c r="C44" s="19" t="s">
        <v>79</v>
      </c>
      <c r="D44" s="5">
        <v>79.6</v>
      </c>
      <c r="E44" s="20"/>
      <c r="F44" s="4"/>
      <c r="G44" s="4"/>
      <c r="H44" s="4"/>
      <c r="I44" s="4"/>
      <c r="J44" s="4"/>
      <c r="K44" s="4"/>
      <c r="L44" s="4"/>
      <c r="M44" s="4"/>
      <c r="N44" s="102"/>
      <c r="O44" s="4"/>
      <c r="P44" s="102"/>
      <c r="Q44" s="4"/>
      <c r="R44" s="4"/>
      <c r="S44" s="4"/>
      <c r="T44" s="4"/>
      <c r="U44" s="4"/>
    </row>
    <row r="45" spans="2:21" ht="15">
      <c r="B45" s="5">
        <v>3</v>
      </c>
      <c r="C45" s="19" t="s">
        <v>89</v>
      </c>
      <c r="D45" s="5">
        <v>79.6</v>
      </c>
      <c r="E45" s="20"/>
      <c r="F45" s="4"/>
      <c r="G45" s="4"/>
      <c r="H45" s="4"/>
      <c r="I45" s="4"/>
      <c r="J45" s="4"/>
      <c r="K45" s="4"/>
      <c r="L45" s="4"/>
      <c r="M45" s="4"/>
      <c r="N45" s="102"/>
      <c r="O45" s="4"/>
      <c r="P45" s="102"/>
      <c r="Q45" s="4"/>
      <c r="R45" s="4"/>
      <c r="S45" s="4"/>
      <c r="T45" s="4"/>
      <c r="U45" s="4"/>
    </row>
    <row r="46" spans="2:5" ht="15">
      <c r="B46" s="23"/>
      <c r="C46" s="23"/>
      <c r="D46" s="24"/>
      <c r="E46" s="24"/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workbookViewId="0" topLeftCell="A1">
      <selection activeCell="B1" sqref="B1:U22"/>
    </sheetView>
  </sheetViews>
  <sheetFormatPr defaultColWidth="9.140625" defaultRowHeight="15"/>
  <cols>
    <col min="1" max="1" width="9.140625" style="33" customWidth="1"/>
    <col min="2" max="2" width="9.140625" style="13" customWidth="1"/>
    <col min="3" max="3" width="25.421875" style="13" customWidth="1"/>
    <col min="4" max="4" width="6.57421875" style="33" customWidth="1"/>
    <col min="5" max="5" width="6.8515625" style="33" customWidth="1"/>
    <col min="6" max="6" width="6.140625" style="33" customWidth="1"/>
    <col min="7" max="7" width="5.8515625" style="33" customWidth="1"/>
    <col min="8" max="8" width="7.421875" style="33" customWidth="1"/>
    <col min="9" max="9" width="6.7109375" style="33" customWidth="1"/>
    <col min="10" max="10" width="6.140625" style="33" customWidth="1"/>
    <col min="11" max="11" width="6.421875" style="33" customWidth="1"/>
    <col min="12" max="12" width="5.8515625" style="33" customWidth="1"/>
    <col min="13" max="13" width="6.00390625" style="33" customWidth="1"/>
    <col min="14" max="14" width="6.57421875" style="33" customWidth="1"/>
    <col min="15" max="15" width="6.421875" style="33" customWidth="1"/>
    <col min="16" max="16" width="7.00390625" style="33" customWidth="1"/>
    <col min="17" max="17" width="6.7109375" style="33" customWidth="1"/>
    <col min="18" max="21" width="9.140625" style="33" customWidth="1"/>
    <col min="22" max="16384" width="9.140625" style="1" customWidth="1"/>
  </cols>
  <sheetData>
    <row r="1" spans="2:21" ht="15">
      <c r="B1" s="76" t="s">
        <v>117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2:21" ht="15">
      <c r="B2" s="77" t="s">
        <v>95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2:21" ht="15">
      <c r="B3" s="77" t="s">
        <v>118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1" ht="15">
      <c r="B4" s="15"/>
      <c r="C4" s="15"/>
      <c r="D4" s="60">
        <v>301</v>
      </c>
      <c r="E4" s="60">
        <v>301</v>
      </c>
      <c r="F4" s="60">
        <v>302</v>
      </c>
      <c r="G4" s="60">
        <v>302</v>
      </c>
      <c r="H4" s="16" t="s">
        <v>96</v>
      </c>
      <c r="I4" s="16" t="s">
        <v>96</v>
      </c>
      <c r="J4" s="16" t="s">
        <v>97</v>
      </c>
      <c r="K4" s="16" t="s">
        <v>97</v>
      </c>
      <c r="L4" s="16" t="s">
        <v>98</v>
      </c>
      <c r="M4" s="16" t="s">
        <v>98</v>
      </c>
      <c r="N4" s="16" t="s">
        <v>99</v>
      </c>
      <c r="O4" s="16" t="s">
        <v>99</v>
      </c>
      <c r="P4" s="16" t="s">
        <v>100</v>
      </c>
      <c r="Q4" s="16" t="s">
        <v>100</v>
      </c>
      <c r="R4" s="60"/>
      <c r="S4" s="60"/>
      <c r="T4" s="60"/>
      <c r="U4" s="60"/>
    </row>
    <row r="5" spans="2:21" ht="15">
      <c r="B5" s="17" t="s">
        <v>101</v>
      </c>
      <c r="C5" s="17"/>
      <c r="D5" s="18" t="s">
        <v>102</v>
      </c>
      <c r="E5" s="18" t="s">
        <v>102</v>
      </c>
      <c r="F5" s="18" t="s">
        <v>103</v>
      </c>
      <c r="G5" s="18" t="s">
        <v>103</v>
      </c>
      <c r="H5" s="18" t="s">
        <v>104</v>
      </c>
      <c r="I5" s="18" t="s">
        <v>104</v>
      </c>
      <c r="J5" s="18" t="s">
        <v>105</v>
      </c>
      <c r="K5" s="18" t="s">
        <v>105</v>
      </c>
      <c r="L5" s="18" t="s">
        <v>106</v>
      </c>
      <c r="M5" s="18" t="s">
        <v>106</v>
      </c>
      <c r="N5" s="18" t="s">
        <v>107</v>
      </c>
      <c r="O5" s="18" t="s">
        <v>107</v>
      </c>
      <c r="P5" s="18" t="s">
        <v>108</v>
      </c>
      <c r="Q5" s="18" t="s">
        <v>108</v>
      </c>
      <c r="R5" s="18" t="s">
        <v>109</v>
      </c>
      <c r="S5" s="18" t="s">
        <v>110</v>
      </c>
      <c r="T5" s="18" t="s">
        <v>111</v>
      </c>
      <c r="U5" s="18" t="s">
        <v>112</v>
      </c>
    </row>
    <row r="6" spans="1:21" ht="15">
      <c r="A6" s="33">
        <v>1</v>
      </c>
      <c r="B6" s="39">
        <v>1674275</v>
      </c>
      <c r="C6" s="39" t="s">
        <v>38</v>
      </c>
      <c r="D6" s="40">
        <v>88</v>
      </c>
      <c r="E6" s="40" t="s">
        <v>14</v>
      </c>
      <c r="F6" s="18"/>
      <c r="G6" s="18"/>
      <c r="H6" s="40">
        <v>99</v>
      </c>
      <c r="I6" s="40" t="s">
        <v>18</v>
      </c>
      <c r="J6" s="18"/>
      <c r="K6" s="18"/>
      <c r="L6" s="40">
        <v>97</v>
      </c>
      <c r="M6" s="40" t="s">
        <v>18</v>
      </c>
      <c r="N6" s="40">
        <v>95</v>
      </c>
      <c r="O6" s="40" t="s">
        <v>18</v>
      </c>
      <c r="P6" s="40">
        <v>95</v>
      </c>
      <c r="Q6" s="40" t="s">
        <v>18</v>
      </c>
      <c r="R6" s="18">
        <f aca="true" t="shared" si="0" ref="R6:R47">+D6+F6+H6+J6+L6+N6+P6</f>
        <v>474</v>
      </c>
      <c r="S6" s="18">
        <f aca="true" t="shared" si="1" ref="S6:S47">+(D6+F6+H6+J6+L6+N6+P6)*100/500</f>
        <v>94.8</v>
      </c>
      <c r="T6" s="18" t="s">
        <v>113</v>
      </c>
      <c r="U6" s="18" t="s">
        <v>114</v>
      </c>
    </row>
    <row r="7" spans="1:21" ht="15">
      <c r="A7" s="33">
        <f>+A6+1</f>
        <v>2</v>
      </c>
      <c r="B7" s="39">
        <v>1674279</v>
      </c>
      <c r="C7" s="39" t="s">
        <v>42</v>
      </c>
      <c r="D7" s="40">
        <v>90</v>
      </c>
      <c r="E7" s="40" t="s">
        <v>18</v>
      </c>
      <c r="F7" s="18"/>
      <c r="G7" s="18"/>
      <c r="H7" s="40">
        <v>97</v>
      </c>
      <c r="I7" s="40" t="s">
        <v>18</v>
      </c>
      <c r="J7" s="18"/>
      <c r="K7" s="18"/>
      <c r="L7" s="40">
        <v>95</v>
      </c>
      <c r="M7" s="40" t="s">
        <v>18</v>
      </c>
      <c r="N7" s="40">
        <v>93</v>
      </c>
      <c r="O7" s="40" t="s">
        <v>18</v>
      </c>
      <c r="P7" s="40">
        <v>95</v>
      </c>
      <c r="Q7" s="40" t="s">
        <v>18</v>
      </c>
      <c r="R7" s="18">
        <f t="shared" si="0"/>
        <v>470</v>
      </c>
      <c r="S7" s="18">
        <f t="shared" si="1"/>
        <v>94</v>
      </c>
      <c r="T7" s="18" t="s">
        <v>113</v>
      </c>
      <c r="U7" s="18" t="s">
        <v>114</v>
      </c>
    </row>
    <row r="8" spans="1:21" ht="15">
      <c r="A8" s="33">
        <f>+A7+1</f>
        <v>3</v>
      </c>
      <c r="B8" s="39">
        <v>1674288</v>
      </c>
      <c r="C8" s="39" t="s">
        <v>51</v>
      </c>
      <c r="D8" s="40">
        <v>80</v>
      </c>
      <c r="E8" s="40" t="s">
        <v>13</v>
      </c>
      <c r="F8" s="18"/>
      <c r="G8" s="18"/>
      <c r="H8" s="40">
        <v>95</v>
      </c>
      <c r="I8" s="40" t="s">
        <v>18</v>
      </c>
      <c r="J8" s="18"/>
      <c r="K8" s="18"/>
      <c r="L8" s="40">
        <v>90</v>
      </c>
      <c r="M8" s="40" t="s">
        <v>18</v>
      </c>
      <c r="N8" s="40">
        <v>95</v>
      </c>
      <c r="O8" s="40" t="s">
        <v>18</v>
      </c>
      <c r="P8" s="40">
        <v>88</v>
      </c>
      <c r="Q8" s="40" t="s">
        <v>14</v>
      </c>
      <c r="R8" s="18">
        <f t="shared" si="0"/>
        <v>448</v>
      </c>
      <c r="S8" s="18">
        <f t="shared" si="1"/>
        <v>89.6</v>
      </c>
      <c r="T8" s="18" t="s">
        <v>113</v>
      </c>
      <c r="U8" s="18" t="s">
        <v>114</v>
      </c>
    </row>
    <row r="9" spans="1:22" ht="15">
      <c r="A9" s="33">
        <v>4</v>
      </c>
      <c r="B9" s="39">
        <v>1674272</v>
      </c>
      <c r="C9" s="39" t="s">
        <v>35</v>
      </c>
      <c r="D9" s="40">
        <v>76</v>
      </c>
      <c r="E9" s="40" t="s">
        <v>13</v>
      </c>
      <c r="F9" s="40">
        <v>89</v>
      </c>
      <c r="G9" s="40" t="s">
        <v>18</v>
      </c>
      <c r="H9" s="18"/>
      <c r="I9" s="18"/>
      <c r="J9" s="18"/>
      <c r="K9" s="18"/>
      <c r="L9" s="40">
        <v>87</v>
      </c>
      <c r="M9" s="40" t="s">
        <v>14</v>
      </c>
      <c r="N9" s="40">
        <v>88</v>
      </c>
      <c r="O9" s="40" t="s">
        <v>14</v>
      </c>
      <c r="P9" s="40">
        <v>88</v>
      </c>
      <c r="Q9" s="40" t="s">
        <v>14</v>
      </c>
      <c r="R9" s="18">
        <f t="shared" si="0"/>
        <v>428</v>
      </c>
      <c r="S9" s="18">
        <f t="shared" si="1"/>
        <v>85.6</v>
      </c>
      <c r="T9" s="18" t="s">
        <v>113</v>
      </c>
      <c r="U9" s="18" t="s">
        <v>114</v>
      </c>
      <c r="V9" s="6"/>
    </row>
    <row r="10" spans="1:21" ht="15">
      <c r="A10" s="33">
        <f>+A9+1</f>
        <v>5</v>
      </c>
      <c r="B10" s="39">
        <v>1674296</v>
      </c>
      <c r="C10" s="39" t="s">
        <v>59</v>
      </c>
      <c r="D10" s="40">
        <v>76</v>
      </c>
      <c r="E10" s="40" t="s">
        <v>13</v>
      </c>
      <c r="F10" s="18"/>
      <c r="G10" s="18"/>
      <c r="H10" s="40">
        <v>91</v>
      </c>
      <c r="I10" s="40" t="s">
        <v>14</v>
      </c>
      <c r="J10" s="18"/>
      <c r="K10" s="18"/>
      <c r="L10" s="40">
        <v>91</v>
      </c>
      <c r="M10" s="40" t="s">
        <v>18</v>
      </c>
      <c r="N10" s="40">
        <v>93</v>
      </c>
      <c r="O10" s="40" t="s">
        <v>18</v>
      </c>
      <c r="P10" s="40">
        <v>73</v>
      </c>
      <c r="Q10" s="40" t="s">
        <v>15</v>
      </c>
      <c r="R10" s="18">
        <f t="shared" si="0"/>
        <v>424</v>
      </c>
      <c r="S10" s="18">
        <f t="shared" si="1"/>
        <v>84.8</v>
      </c>
      <c r="T10" s="18" t="s">
        <v>113</v>
      </c>
      <c r="U10" s="18" t="s">
        <v>114</v>
      </c>
    </row>
    <row r="11" spans="1:22" ht="15">
      <c r="A11" s="33">
        <f aca="true" t="shared" si="2" ref="A11:A47">+A10+1</f>
        <v>6</v>
      </c>
      <c r="B11" s="39">
        <v>1674287</v>
      </c>
      <c r="C11" s="39" t="s">
        <v>50</v>
      </c>
      <c r="D11" s="40">
        <v>75</v>
      </c>
      <c r="E11" s="40" t="s">
        <v>15</v>
      </c>
      <c r="F11" s="40">
        <v>91</v>
      </c>
      <c r="G11" s="40" t="s">
        <v>18</v>
      </c>
      <c r="H11" s="18"/>
      <c r="I11" s="18"/>
      <c r="J11" s="18"/>
      <c r="K11" s="18"/>
      <c r="L11" s="40">
        <v>87</v>
      </c>
      <c r="M11" s="40" t="s">
        <v>14</v>
      </c>
      <c r="N11" s="40">
        <v>80</v>
      </c>
      <c r="O11" s="40" t="s">
        <v>13</v>
      </c>
      <c r="P11" s="40">
        <v>75</v>
      </c>
      <c r="Q11" s="40" t="s">
        <v>15</v>
      </c>
      <c r="R11" s="18">
        <f t="shared" si="0"/>
        <v>408</v>
      </c>
      <c r="S11" s="18">
        <f t="shared" si="1"/>
        <v>81.6</v>
      </c>
      <c r="T11" s="18" t="s">
        <v>113</v>
      </c>
      <c r="U11" s="18" t="s">
        <v>114</v>
      </c>
      <c r="V11" s="6"/>
    </row>
    <row r="12" spans="1:22" ht="15">
      <c r="A12" s="33">
        <f t="shared" si="2"/>
        <v>7</v>
      </c>
      <c r="B12" s="39">
        <v>1674268</v>
      </c>
      <c r="C12" s="39" t="s">
        <v>31</v>
      </c>
      <c r="D12" s="40">
        <v>90</v>
      </c>
      <c r="E12" s="40" t="s">
        <v>18</v>
      </c>
      <c r="F12" s="40">
        <v>92</v>
      </c>
      <c r="G12" s="40" t="s">
        <v>18</v>
      </c>
      <c r="H12" s="18"/>
      <c r="I12" s="18"/>
      <c r="J12" s="18"/>
      <c r="K12" s="18"/>
      <c r="L12" s="40">
        <v>68</v>
      </c>
      <c r="M12" s="40" t="s">
        <v>13</v>
      </c>
      <c r="N12" s="40">
        <v>83</v>
      </c>
      <c r="O12" s="40" t="s">
        <v>14</v>
      </c>
      <c r="P12" s="40">
        <v>73</v>
      </c>
      <c r="Q12" s="40" t="s">
        <v>15</v>
      </c>
      <c r="R12" s="18">
        <f t="shared" si="0"/>
        <v>406</v>
      </c>
      <c r="S12" s="18">
        <f t="shared" si="1"/>
        <v>81.2</v>
      </c>
      <c r="T12" s="18" t="s">
        <v>113</v>
      </c>
      <c r="U12" s="18" t="s">
        <v>114</v>
      </c>
      <c r="V12" s="6"/>
    </row>
    <row r="13" spans="1:22" ht="15">
      <c r="A13" s="33">
        <f t="shared" si="2"/>
        <v>8</v>
      </c>
      <c r="B13" s="39">
        <v>1674298</v>
      </c>
      <c r="C13" s="39" t="s">
        <v>61</v>
      </c>
      <c r="D13" s="40">
        <v>67</v>
      </c>
      <c r="E13" s="40" t="s">
        <v>12</v>
      </c>
      <c r="F13" s="40">
        <v>87</v>
      </c>
      <c r="G13" s="40" t="s">
        <v>14</v>
      </c>
      <c r="H13" s="18"/>
      <c r="I13" s="18"/>
      <c r="J13" s="18"/>
      <c r="K13" s="18"/>
      <c r="L13" s="40">
        <v>84</v>
      </c>
      <c r="M13" s="40" t="s">
        <v>14</v>
      </c>
      <c r="N13" s="40">
        <v>87</v>
      </c>
      <c r="O13" s="40" t="s">
        <v>14</v>
      </c>
      <c r="P13" s="40">
        <v>75</v>
      </c>
      <c r="Q13" s="40" t="s">
        <v>15</v>
      </c>
      <c r="R13" s="18">
        <f t="shared" si="0"/>
        <v>400</v>
      </c>
      <c r="S13" s="18">
        <f t="shared" si="1"/>
        <v>80</v>
      </c>
      <c r="T13" s="18" t="s">
        <v>113</v>
      </c>
      <c r="U13" s="18" t="s">
        <v>114</v>
      </c>
      <c r="V13" s="6"/>
    </row>
    <row r="14" spans="1:22" ht="15">
      <c r="A14" s="33">
        <f t="shared" si="2"/>
        <v>9</v>
      </c>
      <c r="B14" s="39">
        <v>1674260</v>
      </c>
      <c r="C14" s="39" t="s">
        <v>22</v>
      </c>
      <c r="D14" s="40">
        <v>80</v>
      </c>
      <c r="E14" s="40" t="s">
        <v>13</v>
      </c>
      <c r="F14" s="18"/>
      <c r="G14" s="18"/>
      <c r="H14" s="40">
        <v>86</v>
      </c>
      <c r="I14" s="40" t="s">
        <v>13</v>
      </c>
      <c r="J14" s="18"/>
      <c r="K14" s="18"/>
      <c r="L14" s="40">
        <v>68</v>
      </c>
      <c r="M14" s="40" t="s">
        <v>13</v>
      </c>
      <c r="N14" s="40">
        <v>86</v>
      </c>
      <c r="O14" s="40" t="s">
        <v>14</v>
      </c>
      <c r="P14" s="40">
        <v>77</v>
      </c>
      <c r="Q14" s="40" t="s">
        <v>13</v>
      </c>
      <c r="R14" s="18">
        <f t="shared" si="0"/>
        <v>397</v>
      </c>
      <c r="S14" s="18">
        <f t="shared" si="1"/>
        <v>79.4</v>
      </c>
      <c r="T14" s="18" t="s">
        <v>113</v>
      </c>
      <c r="U14" s="18" t="s">
        <v>114</v>
      </c>
      <c r="V14" s="6"/>
    </row>
    <row r="15" spans="1:22" ht="15">
      <c r="A15" s="33">
        <f t="shared" si="2"/>
        <v>10</v>
      </c>
      <c r="B15" s="39">
        <v>1674290</v>
      </c>
      <c r="C15" s="39" t="s">
        <v>53</v>
      </c>
      <c r="D15" s="40">
        <v>64</v>
      </c>
      <c r="E15" s="40" t="s">
        <v>12</v>
      </c>
      <c r="F15" s="40">
        <v>73</v>
      </c>
      <c r="G15" s="40" t="s">
        <v>15</v>
      </c>
      <c r="H15" s="18"/>
      <c r="I15" s="18"/>
      <c r="J15" s="18"/>
      <c r="K15" s="18"/>
      <c r="L15" s="40">
        <v>86</v>
      </c>
      <c r="M15" s="40" t="s">
        <v>14</v>
      </c>
      <c r="N15" s="40">
        <v>86</v>
      </c>
      <c r="O15" s="40" t="s">
        <v>14</v>
      </c>
      <c r="P15" s="40">
        <v>85</v>
      </c>
      <c r="Q15" s="40" t="s">
        <v>14</v>
      </c>
      <c r="R15" s="18">
        <f t="shared" si="0"/>
        <v>394</v>
      </c>
      <c r="S15" s="18">
        <f t="shared" si="1"/>
        <v>78.8</v>
      </c>
      <c r="T15" s="18" t="s">
        <v>113</v>
      </c>
      <c r="U15" s="18" t="s">
        <v>114</v>
      </c>
      <c r="V15" s="6"/>
    </row>
    <row r="16" spans="1:22" ht="15">
      <c r="A16" s="33">
        <f t="shared" si="2"/>
        <v>11</v>
      </c>
      <c r="B16" s="39">
        <v>1674277</v>
      </c>
      <c r="C16" s="39" t="s">
        <v>40</v>
      </c>
      <c r="D16" s="40">
        <v>75</v>
      </c>
      <c r="E16" s="40" t="s">
        <v>15</v>
      </c>
      <c r="F16" s="40">
        <v>85</v>
      </c>
      <c r="G16" s="40" t="s">
        <v>14</v>
      </c>
      <c r="H16" s="18"/>
      <c r="I16" s="18"/>
      <c r="J16" s="40">
        <v>88</v>
      </c>
      <c r="K16" s="40" t="s">
        <v>13</v>
      </c>
      <c r="L16" s="18"/>
      <c r="M16" s="18"/>
      <c r="N16" s="40">
        <v>65</v>
      </c>
      <c r="O16" s="40" t="s">
        <v>12</v>
      </c>
      <c r="P16" s="40">
        <v>75</v>
      </c>
      <c r="Q16" s="40" t="s">
        <v>15</v>
      </c>
      <c r="R16" s="18">
        <f t="shared" si="0"/>
        <v>388</v>
      </c>
      <c r="S16" s="18">
        <f t="shared" si="1"/>
        <v>77.6</v>
      </c>
      <c r="T16" s="18" t="s">
        <v>113</v>
      </c>
      <c r="U16" s="18" t="s">
        <v>114</v>
      </c>
      <c r="V16" s="6"/>
    </row>
    <row r="17" spans="1:21" ht="15">
      <c r="A17" s="33">
        <f t="shared" si="2"/>
        <v>12</v>
      </c>
      <c r="B17" s="39">
        <v>1674283</v>
      </c>
      <c r="C17" s="39" t="s">
        <v>46</v>
      </c>
      <c r="D17" s="40">
        <v>80</v>
      </c>
      <c r="E17" s="40" t="s">
        <v>13</v>
      </c>
      <c r="F17" s="40">
        <v>86</v>
      </c>
      <c r="G17" s="40" t="s">
        <v>14</v>
      </c>
      <c r="H17" s="18"/>
      <c r="I17" s="18"/>
      <c r="J17" s="18"/>
      <c r="K17" s="18"/>
      <c r="L17" s="40">
        <v>67</v>
      </c>
      <c r="M17" s="40" t="s">
        <v>13</v>
      </c>
      <c r="N17" s="40">
        <v>81</v>
      </c>
      <c r="O17" s="40" t="s">
        <v>13</v>
      </c>
      <c r="P17" s="40">
        <v>71</v>
      </c>
      <c r="Q17" s="40" t="s">
        <v>15</v>
      </c>
      <c r="R17" s="18">
        <f t="shared" si="0"/>
        <v>385</v>
      </c>
      <c r="S17" s="18">
        <f t="shared" si="1"/>
        <v>77</v>
      </c>
      <c r="T17" s="18" t="s">
        <v>113</v>
      </c>
      <c r="U17" s="18" t="s">
        <v>114</v>
      </c>
    </row>
    <row r="18" spans="1:22" ht="15">
      <c r="A18" s="33">
        <f t="shared" si="2"/>
        <v>13</v>
      </c>
      <c r="B18" s="39">
        <v>1674285</v>
      </c>
      <c r="C18" s="39" t="s">
        <v>48</v>
      </c>
      <c r="D18" s="40">
        <v>77</v>
      </c>
      <c r="E18" s="40" t="s">
        <v>13</v>
      </c>
      <c r="F18" s="40">
        <v>90</v>
      </c>
      <c r="G18" s="40" t="s">
        <v>18</v>
      </c>
      <c r="H18" s="18"/>
      <c r="I18" s="18"/>
      <c r="J18" s="40">
        <v>86</v>
      </c>
      <c r="K18" s="40" t="s">
        <v>13</v>
      </c>
      <c r="L18" s="18"/>
      <c r="M18" s="18"/>
      <c r="N18" s="40">
        <v>76</v>
      </c>
      <c r="O18" s="40" t="s">
        <v>13</v>
      </c>
      <c r="P18" s="40">
        <v>56</v>
      </c>
      <c r="Q18" s="40" t="s">
        <v>21</v>
      </c>
      <c r="R18" s="18">
        <f t="shared" si="0"/>
        <v>385</v>
      </c>
      <c r="S18" s="18">
        <f t="shared" si="1"/>
        <v>77</v>
      </c>
      <c r="T18" s="18" t="s">
        <v>113</v>
      </c>
      <c r="U18" s="18" t="s">
        <v>114</v>
      </c>
      <c r="V18" s="6"/>
    </row>
    <row r="19" spans="1:22" ht="15">
      <c r="A19" s="33">
        <f t="shared" si="2"/>
        <v>14</v>
      </c>
      <c r="B19" s="39">
        <v>1674278</v>
      </c>
      <c r="C19" s="39" t="s">
        <v>41</v>
      </c>
      <c r="D19" s="40">
        <v>75</v>
      </c>
      <c r="E19" s="40" t="s">
        <v>15</v>
      </c>
      <c r="F19" s="18"/>
      <c r="G19" s="18"/>
      <c r="H19" s="40">
        <v>95</v>
      </c>
      <c r="I19" s="40" t="s">
        <v>18</v>
      </c>
      <c r="J19" s="18"/>
      <c r="K19" s="18"/>
      <c r="L19" s="40">
        <v>56</v>
      </c>
      <c r="M19" s="40" t="s">
        <v>12</v>
      </c>
      <c r="N19" s="40">
        <v>79</v>
      </c>
      <c r="O19" s="40" t="s">
        <v>13</v>
      </c>
      <c r="P19" s="40">
        <v>74</v>
      </c>
      <c r="Q19" s="40" t="s">
        <v>15</v>
      </c>
      <c r="R19" s="18">
        <f t="shared" si="0"/>
        <v>379</v>
      </c>
      <c r="S19" s="18">
        <f t="shared" si="1"/>
        <v>75.8</v>
      </c>
      <c r="T19" s="18" t="s">
        <v>113</v>
      </c>
      <c r="U19" s="18" t="s">
        <v>114</v>
      </c>
      <c r="V19" s="6"/>
    </row>
    <row r="20" spans="1:22" ht="15">
      <c r="A20" s="33">
        <f t="shared" si="2"/>
        <v>15</v>
      </c>
      <c r="B20" s="39">
        <v>1674293</v>
      </c>
      <c r="C20" s="39" t="s">
        <v>56</v>
      </c>
      <c r="D20" s="40">
        <v>70</v>
      </c>
      <c r="E20" s="40" t="s">
        <v>15</v>
      </c>
      <c r="F20" s="18"/>
      <c r="G20" s="18"/>
      <c r="H20" s="40">
        <v>88</v>
      </c>
      <c r="I20" s="40" t="s">
        <v>14</v>
      </c>
      <c r="J20" s="18"/>
      <c r="K20" s="18"/>
      <c r="L20" s="40">
        <v>76</v>
      </c>
      <c r="M20" s="40" t="s">
        <v>14</v>
      </c>
      <c r="N20" s="40">
        <v>77</v>
      </c>
      <c r="O20" s="40" t="s">
        <v>13</v>
      </c>
      <c r="P20" s="40">
        <v>68</v>
      </c>
      <c r="Q20" s="40" t="s">
        <v>12</v>
      </c>
      <c r="R20" s="18">
        <f t="shared" si="0"/>
        <v>379</v>
      </c>
      <c r="S20" s="18">
        <f t="shared" si="1"/>
        <v>75.8</v>
      </c>
      <c r="T20" s="18" t="s">
        <v>113</v>
      </c>
      <c r="U20" s="18" t="s">
        <v>114</v>
      </c>
      <c r="V20" s="6"/>
    </row>
    <row r="21" spans="1:21" s="38" customFormat="1" ht="15">
      <c r="A21" s="34">
        <f t="shared" si="2"/>
        <v>16</v>
      </c>
      <c r="B21" s="39">
        <v>1674264</v>
      </c>
      <c r="C21" s="39" t="s">
        <v>26</v>
      </c>
      <c r="D21" s="40">
        <v>77</v>
      </c>
      <c r="E21" s="40" t="s">
        <v>13</v>
      </c>
      <c r="F21" s="40">
        <v>80</v>
      </c>
      <c r="G21" s="40" t="s">
        <v>13</v>
      </c>
      <c r="H21" s="18"/>
      <c r="I21" s="18"/>
      <c r="J21" s="40">
        <v>79</v>
      </c>
      <c r="K21" s="40" t="s">
        <v>15</v>
      </c>
      <c r="L21" s="18"/>
      <c r="M21" s="18"/>
      <c r="N21" s="40">
        <v>71</v>
      </c>
      <c r="O21" s="40" t="s">
        <v>15</v>
      </c>
      <c r="P21" s="40">
        <v>70</v>
      </c>
      <c r="Q21" s="40" t="s">
        <v>15</v>
      </c>
      <c r="R21" s="18">
        <f t="shared" si="0"/>
        <v>377</v>
      </c>
      <c r="S21" s="18">
        <f t="shared" si="1"/>
        <v>75.4</v>
      </c>
      <c r="T21" s="18" t="s">
        <v>113</v>
      </c>
      <c r="U21" s="18" t="s">
        <v>114</v>
      </c>
    </row>
    <row r="22" spans="1:21" ht="15">
      <c r="A22" s="33">
        <f t="shared" si="2"/>
        <v>17</v>
      </c>
      <c r="B22" s="39">
        <v>1674284</v>
      </c>
      <c r="C22" s="39" t="s">
        <v>47</v>
      </c>
      <c r="D22" s="40">
        <v>67</v>
      </c>
      <c r="E22" s="40" t="s">
        <v>12</v>
      </c>
      <c r="F22" s="18"/>
      <c r="G22" s="18"/>
      <c r="H22" s="40">
        <v>77</v>
      </c>
      <c r="I22" s="40" t="s">
        <v>15</v>
      </c>
      <c r="J22" s="18"/>
      <c r="K22" s="18"/>
      <c r="L22" s="40">
        <v>77</v>
      </c>
      <c r="M22" s="40" t="s">
        <v>14</v>
      </c>
      <c r="N22" s="40">
        <v>79</v>
      </c>
      <c r="O22" s="40" t="s">
        <v>13</v>
      </c>
      <c r="P22" s="40">
        <v>75</v>
      </c>
      <c r="Q22" s="40" t="s">
        <v>15</v>
      </c>
      <c r="R22" s="18">
        <f t="shared" si="0"/>
        <v>375</v>
      </c>
      <c r="S22" s="18">
        <f t="shared" si="1"/>
        <v>75</v>
      </c>
      <c r="T22" s="18" t="s">
        <v>113</v>
      </c>
      <c r="U22" s="18" t="s">
        <v>114</v>
      </c>
    </row>
    <row r="23" spans="1:21" ht="15">
      <c r="A23" s="33">
        <f t="shared" si="2"/>
        <v>18</v>
      </c>
      <c r="B23" s="39">
        <v>1674271</v>
      </c>
      <c r="C23" s="39" t="s">
        <v>34</v>
      </c>
      <c r="D23" s="40">
        <v>70</v>
      </c>
      <c r="E23" s="40" t="s">
        <v>15</v>
      </c>
      <c r="F23" s="40">
        <v>86</v>
      </c>
      <c r="G23" s="40" t="s">
        <v>14</v>
      </c>
      <c r="H23" s="18"/>
      <c r="I23" s="18"/>
      <c r="J23" s="18"/>
      <c r="K23" s="18"/>
      <c r="L23" s="40">
        <v>75</v>
      </c>
      <c r="M23" s="40" t="s">
        <v>13</v>
      </c>
      <c r="N23" s="40">
        <v>73</v>
      </c>
      <c r="O23" s="40" t="s">
        <v>15</v>
      </c>
      <c r="P23" s="40">
        <v>69</v>
      </c>
      <c r="Q23" s="40" t="s">
        <v>12</v>
      </c>
      <c r="R23" s="18">
        <f t="shared" si="0"/>
        <v>373</v>
      </c>
      <c r="S23" s="18">
        <f t="shared" si="1"/>
        <v>74.6</v>
      </c>
      <c r="T23" s="18" t="s">
        <v>113</v>
      </c>
      <c r="U23" s="18" t="s">
        <v>114</v>
      </c>
    </row>
    <row r="24" spans="1:21" s="38" customFormat="1" ht="15">
      <c r="A24" s="34">
        <f t="shared" si="2"/>
        <v>19</v>
      </c>
      <c r="B24" s="39">
        <v>1674282</v>
      </c>
      <c r="C24" s="39" t="s">
        <v>45</v>
      </c>
      <c r="D24" s="40">
        <v>65</v>
      </c>
      <c r="E24" s="40" t="s">
        <v>12</v>
      </c>
      <c r="F24" s="18"/>
      <c r="G24" s="18"/>
      <c r="H24" s="40">
        <v>89</v>
      </c>
      <c r="I24" s="40" t="s">
        <v>14</v>
      </c>
      <c r="J24" s="18"/>
      <c r="K24" s="18"/>
      <c r="L24" s="40">
        <v>73</v>
      </c>
      <c r="M24" s="40" t="s">
        <v>13</v>
      </c>
      <c r="N24" s="40">
        <v>82</v>
      </c>
      <c r="O24" s="40" t="s">
        <v>13</v>
      </c>
      <c r="P24" s="40">
        <v>63</v>
      </c>
      <c r="Q24" s="40" t="s">
        <v>19</v>
      </c>
      <c r="R24" s="18">
        <f t="shared" si="0"/>
        <v>372</v>
      </c>
      <c r="S24" s="18">
        <f t="shared" si="1"/>
        <v>74.4</v>
      </c>
      <c r="T24" s="18" t="s">
        <v>113</v>
      </c>
      <c r="U24" s="18" t="s">
        <v>114</v>
      </c>
    </row>
    <row r="25" spans="1:21" ht="15">
      <c r="A25" s="33">
        <f t="shared" si="2"/>
        <v>20</v>
      </c>
      <c r="B25" s="39">
        <v>1674261</v>
      </c>
      <c r="C25" s="39" t="s">
        <v>23</v>
      </c>
      <c r="D25" s="40">
        <v>73</v>
      </c>
      <c r="E25" s="40" t="s">
        <v>15</v>
      </c>
      <c r="F25" s="18"/>
      <c r="G25" s="18"/>
      <c r="H25" s="40">
        <v>84</v>
      </c>
      <c r="I25" s="40" t="s">
        <v>13</v>
      </c>
      <c r="J25" s="18"/>
      <c r="K25" s="18"/>
      <c r="L25" s="40">
        <v>70</v>
      </c>
      <c r="M25" s="40" t="s">
        <v>13</v>
      </c>
      <c r="N25" s="40">
        <v>79</v>
      </c>
      <c r="O25" s="40" t="s">
        <v>13</v>
      </c>
      <c r="P25" s="40">
        <v>65</v>
      </c>
      <c r="Q25" s="40" t="s">
        <v>12</v>
      </c>
      <c r="R25" s="18">
        <f t="shared" si="0"/>
        <v>371</v>
      </c>
      <c r="S25" s="18">
        <f t="shared" si="1"/>
        <v>74.2</v>
      </c>
      <c r="T25" s="18" t="s">
        <v>113</v>
      </c>
      <c r="U25" s="18" t="s">
        <v>114</v>
      </c>
    </row>
    <row r="26" spans="1:21" ht="15">
      <c r="A26" s="33">
        <f t="shared" si="2"/>
        <v>21</v>
      </c>
      <c r="B26" s="39">
        <v>1674289</v>
      </c>
      <c r="C26" s="39" t="s">
        <v>52</v>
      </c>
      <c r="D26" s="40">
        <v>68</v>
      </c>
      <c r="E26" s="40" t="s">
        <v>12</v>
      </c>
      <c r="F26" s="40">
        <v>90</v>
      </c>
      <c r="G26" s="40" t="s">
        <v>18</v>
      </c>
      <c r="H26" s="18"/>
      <c r="I26" s="18"/>
      <c r="J26" s="40">
        <v>80</v>
      </c>
      <c r="K26" s="40" t="s">
        <v>15</v>
      </c>
      <c r="L26" s="18"/>
      <c r="M26" s="18"/>
      <c r="N26" s="40">
        <v>63</v>
      </c>
      <c r="O26" s="40" t="s">
        <v>19</v>
      </c>
      <c r="P26" s="40">
        <v>64</v>
      </c>
      <c r="Q26" s="40" t="s">
        <v>19</v>
      </c>
      <c r="R26" s="18">
        <f t="shared" si="0"/>
        <v>365</v>
      </c>
      <c r="S26" s="18">
        <f t="shared" si="1"/>
        <v>73</v>
      </c>
      <c r="T26" s="18" t="s">
        <v>113</v>
      </c>
      <c r="U26" s="18" t="s">
        <v>114</v>
      </c>
    </row>
    <row r="27" spans="1:21" ht="15">
      <c r="A27" s="33">
        <f t="shared" si="2"/>
        <v>22</v>
      </c>
      <c r="B27" s="39">
        <v>1674297</v>
      </c>
      <c r="C27" s="39" t="s">
        <v>60</v>
      </c>
      <c r="D27" s="40">
        <v>77</v>
      </c>
      <c r="E27" s="40" t="s">
        <v>13</v>
      </c>
      <c r="F27" s="18"/>
      <c r="G27" s="18"/>
      <c r="H27" s="40">
        <v>82</v>
      </c>
      <c r="I27" s="40" t="s">
        <v>15</v>
      </c>
      <c r="J27" s="18"/>
      <c r="K27" s="18"/>
      <c r="L27" s="40">
        <v>58</v>
      </c>
      <c r="M27" s="40" t="s">
        <v>15</v>
      </c>
      <c r="N27" s="40">
        <v>72</v>
      </c>
      <c r="O27" s="40" t="s">
        <v>15</v>
      </c>
      <c r="P27" s="40">
        <v>72</v>
      </c>
      <c r="Q27" s="40" t="s">
        <v>15</v>
      </c>
      <c r="R27" s="18">
        <f t="shared" si="0"/>
        <v>361</v>
      </c>
      <c r="S27" s="18">
        <f t="shared" si="1"/>
        <v>72.2</v>
      </c>
      <c r="T27" s="18" t="s">
        <v>113</v>
      </c>
      <c r="U27" s="18" t="s">
        <v>114</v>
      </c>
    </row>
    <row r="28" spans="1:21" s="38" customFormat="1" ht="15">
      <c r="A28" s="34">
        <f>+A27+1</f>
        <v>23</v>
      </c>
      <c r="B28" s="39">
        <v>1674286</v>
      </c>
      <c r="C28" s="39" t="s">
        <v>49</v>
      </c>
      <c r="D28" s="40">
        <v>71</v>
      </c>
      <c r="E28" s="40" t="s">
        <v>15</v>
      </c>
      <c r="F28" s="40">
        <v>80</v>
      </c>
      <c r="G28" s="40" t="s">
        <v>13</v>
      </c>
      <c r="H28" s="18"/>
      <c r="I28" s="18"/>
      <c r="J28" s="40">
        <v>86</v>
      </c>
      <c r="K28" s="40" t="s">
        <v>13</v>
      </c>
      <c r="L28" s="18"/>
      <c r="M28" s="18"/>
      <c r="N28" s="40">
        <v>60</v>
      </c>
      <c r="O28" s="40" t="s">
        <v>21</v>
      </c>
      <c r="P28" s="40">
        <v>63</v>
      </c>
      <c r="Q28" s="40" t="s">
        <v>19</v>
      </c>
      <c r="R28" s="18">
        <f t="shared" si="0"/>
        <v>360</v>
      </c>
      <c r="S28" s="18">
        <f t="shared" si="1"/>
        <v>72</v>
      </c>
      <c r="T28" s="18" t="s">
        <v>113</v>
      </c>
      <c r="U28" s="18" t="s">
        <v>114</v>
      </c>
    </row>
    <row r="29" spans="1:21" ht="15">
      <c r="A29" s="33">
        <f t="shared" si="2"/>
        <v>24</v>
      </c>
      <c r="B29" s="39">
        <v>1674269</v>
      </c>
      <c r="C29" s="39" t="s">
        <v>32</v>
      </c>
      <c r="D29" s="40">
        <v>71</v>
      </c>
      <c r="E29" s="40" t="s">
        <v>15</v>
      </c>
      <c r="F29" s="40">
        <v>74</v>
      </c>
      <c r="G29" s="40" t="s">
        <v>15</v>
      </c>
      <c r="H29" s="18"/>
      <c r="I29" s="18"/>
      <c r="J29" s="40">
        <v>83</v>
      </c>
      <c r="K29" s="40" t="s">
        <v>15</v>
      </c>
      <c r="L29" s="18"/>
      <c r="M29" s="18"/>
      <c r="N29" s="40">
        <v>67</v>
      </c>
      <c r="O29" s="40" t="s">
        <v>12</v>
      </c>
      <c r="P29" s="40">
        <v>63</v>
      </c>
      <c r="Q29" s="40" t="s">
        <v>19</v>
      </c>
      <c r="R29" s="18">
        <f t="shared" si="0"/>
        <v>358</v>
      </c>
      <c r="S29" s="18">
        <f t="shared" si="1"/>
        <v>71.6</v>
      </c>
      <c r="T29" s="18" t="s">
        <v>113</v>
      </c>
      <c r="U29" s="18" t="s">
        <v>114</v>
      </c>
    </row>
    <row r="30" spans="1:21" ht="15">
      <c r="A30" s="33">
        <f t="shared" si="2"/>
        <v>25</v>
      </c>
      <c r="B30" s="39">
        <v>1674257</v>
      </c>
      <c r="C30" s="39" t="s">
        <v>11</v>
      </c>
      <c r="D30" s="40">
        <v>66</v>
      </c>
      <c r="E30" s="40" t="s">
        <v>12</v>
      </c>
      <c r="F30" s="40">
        <v>66</v>
      </c>
      <c r="G30" s="40" t="s">
        <v>12</v>
      </c>
      <c r="H30" s="18"/>
      <c r="I30" s="18"/>
      <c r="J30" s="18"/>
      <c r="K30" s="18"/>
      <c r="L30" s="40">
        <v>66</v>
      </c>
      <c r="M30" s="40" t="s">
        <v>13</v>
      </c>
      <c r="N30" s="40">
        <v>83</v>
      </c>
      <c r="O30" s="40" t="s">
        <v>14</v>
      </c>
      <c r="P30" s="40">
        <v>71</v>
      </c>
      <c r="Q30" s="40" t="s">
        <v>15</v>
      </c>
      <c r="R30" s="18">
        <f t="shared" si="0"/>
        <v>352</v>
      </c>
      <c r="S30" s="18">
        <f t="shared" si="1"/>
        <v>70.4</v>
      </c>
      <c r="T30" s="18" t="s">
        <v>113</v>
      </c>
      <c r="U30" s="18" t="s">
        <v>114</v>
      </c>
    </row>
    <row r="31" spans="1:21" ht="15">
      <c r="A31" s="33">
        <f t="shared" si="2"/>
        <v>26</v>
      </c>
      <c r="B31" s="39">
        <v>1674273</v>
      </c>
      <c r="C31" s="39" t="s">
        <v>36</v>
      </c>
      <c r="D31" s="40">
        <v>61</v>
      </c>
      <c r="E31" s="40" t="s">
        <v>19</v>
      </c>
      <c r="F31" s="18"/>
      <c r="G31" s="18"/>
      <c r="H31" s="40">
        <v>87</v>
      </c>
      <c r="I31" s="40" t="s">
        <v>13</v>
      </c>
      <c r="J31" s="18"/>
      <c r="K31" s="18"/>
      <c r="L31" s="40">
        <v>53</v>
      </c>
      <c r="M31" s="40" t="s">
        <v>12</v>
      </c>
      <c r="N31" s="40">
        <v>74</v>
      </c>
      <c r="O31" s="40" t="s">
        <v>15</v>
      </c>
      <c r="P31" s="40">
        <v>71</v>
      </c>
      <c r="Q31" s="40" t="s">
        <v>15</v>
      </c>
      <c r="R31" s="18">
        <f t="shared" si="0"/>
        <v>346</v>
      </c>
      <c r="S31" s="18">
        <f t="shared" si="1"/>
        <v>69.2</v>
      </c>
      <c r="T31" s="18" t="s">
        <v>113</v>
      </c>
      <c r="U31" s="18" t="s">
        <v>114</v>
      </c>
    </row>
    <row r="32" spans="1:21" ht="15">
      <c r="A32" s="33">
        <f t="shared" si="2"/>
        <v>27</v>
      </c>
      <c r="B32" s="39">
        <v>1674258</v>
      </c>
      <c r="C32" s="39" t="s">
        <v>17</v>
      </c>
      <c r="D32" s="40">
        <v>77</v>
      </c>
      <c r="E32" s="40" t="s">
        <v>13</v>
      </c>
      <c r="F32" s="40">
        <v>88</v>
      </c>
      <c r="G32" s="40" t="s">
        <v>18</v>
      </c>
      <c r="H32" s="18"/>
      <c r="I32" s="18"/>
      <c r="J32" s="18"/>
      <c r="K32" s="18"/>
      <c r="L32" s="40">
        <v>54</v>
      </c>
      <c r="M32" s="40" t="s">
        <v>12</v>
      </c>
      <c r="N32" s="40">
        <v>63</v>
      </c>
      <c r="O32" s="40" t="s">
        <v>19</v>
      </c>
      <c r="P32" s="40">
        <v>63</v>
      </c>
      <c r="Q32" s="40" t="s">
        <v>19</v>
      </c>
      <c r="R32" s="18">
        <f t="shared" si="0"/>
        <v>345</v>
      </c>
      <c r="S32" s="18">
        <f t="shared" si="1"/>
        <v>69</v>
      </c>
      <c r="T32" s="18" t="s">
        <v>113</v>
      </c>
      <c r="U32" s="18" t="s">
        <v>114</v>
      </c>
    </row>
    <row r="33" spans="1:21" ht="15">
      <c r="A33" s="33">
        <f t="shared" si="2"/>
        <v>28</v>
      </c>
      <c r="B33" s="39">
        <v>1674262</v>
      </c>
      <c r="C33" s="39" t="s">
        <v>24</v>
      </c>
      <c r="D33" s="40">
        <v>62</v>
      </c>
      <c r="E33" s="40" t="s">
        <v>12</v>
      </c>
      <c r="F33" s="40">
        <v>75</v>
      </c>
      <c r="G33" s="40" t="s">
        <v>15</v>
      </c>
      <c r="H33" s="18"/>
      <c r="I33" s="18"/>
      <c r="J33" s="18"/>
      <c r="K33" s="18"/>
      <c r="L33" s="40">
        <v>58</v>
      </c>
      <c r="M33" s="40" t="s">
        <v>15</v>
      </c>
      <c r="N33" s="40">
        <v>70</v>
      </c>
      <c r="O33" s="40" t="s">
        <v>15</v>
      </c>
      <c r="P33" s="40">
        <v>63</v>
      </c>
      <c r="Q33" s="40" t="s">
        <v>19</v>
      </c>
      <c r="R33" s="18">
        <f t="shared" si="0"/>
        <v>328</v>
      </c>
      <c r="S33" s="18">
        <f t="shared" si="1"/>
        <v>65.6</v>
      </c>
      <c r="T33" s="18" t="s">
        <v>113</v>
      </c>
      <c r="U33" s="18" t="s">
        <v>114</v>
      </c>
    </row>
    <row r="34" spans="1:21" ht="15">
      <c r="A34" s="33">
        <f>+A33+1</f>
        <v>29</v>
      </c>
      <c r="B34" s="39">
        <v>1674259</v>
      </c>
      <c r="C34" s="39" t="s">
        <v>20</v>
      </c>
      <c r="D34" s="40">
        <v>80</v>
      </c>
      <c r="E34" s="40" t="s">
        <v>13</v>
      </c>
      <c r="F34" s="40">
        <v>75</v>
      </c>
      <c r="G34" s="40" t="s">
        <v>15</v>
      </c>
      <c r="H34" s="18"/>
      <c r="I34" s="18"/>
      <c r="J34" s="18"/>
      <c r="K34" s="18"/>
      <c r="L34" s="40">
        <v>50</v>
      </c>
      <c r="M34" s="40" t="s">
        <v>12</v>
      </c>
      <c r="N34" s="40">
        <v>59</v>
      </c>
      <c r="O34" s="40" t="s">
        <v>21</v>
      </c>
      <c r="P34" s="40">
        <v>64</v>
      </c>
      <c r="Q34" s="40" t="s">
        <v>19</v>
      </c>
      <c r="R34" s="18">
        <f t="shared" si="0"/>
        <v>328</v>
      </c>
      <c r="S34" s="18">
        <f t="shared" si="1"/>
        <v>65.6</v>
      </c>
      <c r="T34" s="18" t="s">
        <v>113</v>
      </c>
      <c r="U34" s="18" t="s">
        <v>114</v>
      </c>
    </row>
    <row r="35" spans="1:21" ht="15">
      <c r="A35" s="33">
        <f t="shared" si="2"/>
        <v>30</v>
      </c>
      <c r="B35" s="39">
        <v>1674276</v>
      </c>
      <c r="C35" s="39" t="s">
        <v>39</v>
      </c>
      <c r="D35" s="40">
        <v>64</v>
      </c>
      <c r="E35" s="40" t="s">
        <v>12</v>
      </c>
      <c r="F35" s="18"/>
      <c r="G35" s="18"/>
      <c r="H35" s="40">
        <v>89</v>
      </c>
      <c r="I35" s="40" t="s">
        <v>14</v>
      </c>
      <c r="J35" s="18"/>
      <c r="K35" s="18"/>
      <c r="L35" s="40">
        <v>54</v>
      </c>
      <c r="M35" s="40" t="s">
        <v>12</v>
      </c>
      <c r="N35" s="40">
        <v>67</v>
      </c>
      <c r="O35" s="40" t="s">
        <v>12</v>
      </c>
      <c r="P35" s="40">
        <v>54</v>
      </c>
      <c r="Q35" s="40" t="s">
        <v>21</v>
      </c>
      <c r="R35" s="18">
        <f t="shared" si="0"/>
        <v>328</v>
      </c>
      <c r="S35" s="18">
        <f t="shared" si="1"/>
        <v>65.6</v>
      </c>
      <c r="T35" s="18" t="s">
        <v>113</v>
      </c>
      <c r="U35" s="18" t="s">
        <v>114</v>
      </c>
    </row>
    <row r="36" spans="1:21" s="38" customFormat="1" ht="15">
      <c r="A36" s="34">
        <f t="shared" si="2"/>
        <v>31</v>
      </c>
      <c r="B36" s="39">
        <v>1674263</v>
      </c>
      <c r="C36" s="39" t="s">
        <v>25</v>
      </c>
      <c r="D36" s="40">
        <v>72</v>
      </c>
      <c r="E36" s="40" t="s">
        <v>15</v>
      </c>
      <c r="F36" s="40">
        <v>80</v>
      </c>
      <c r="G36" s="40" t="s">
        <v>13</v>
      </c>
      <c r="H36" s="18"/>
      <c r="I36" s="18"/>
      <c r="J36" s="18"/>
      <c r="K36" s="18"/>
      <c r="L36" s="40">
        <v>49</v>
      </c>
      <c r="M36" s="40" t="s">
        <v>19</v>
      </c>
      <c r="N36" s="40">
        <v>61</v>
      </c>
      <c r="O36" s="40" t="s">
        <v>19</v>
      </c>
      <c r="P36" s="40">
        <v>62</v>
      </c>
      <c r="Q36" s="40" t="s">
        <v>19</v>
      </c>
      <c r="R36" s="18">
        <f t="shared" si="0"/>
        <v>324</v>
      </c>
      <c r="S36" s="18">
        <f t="shared" si="1"/>
        <v>64.8</v>
      </c>
      <c r="T36" s="18" t="s">
        <v>113</v>
      </c>
      <c r="U36" s="18" t="s">
        <v>114</v>
      </c>
    </row>
    <row r="37" spans="1:21" s="38" customFormat="1" ht="15">
      <c r="A37" s="34">
        <f t="shared" si="2"/>
        <v>32</v>
      </c>
      <c r="B37" s="39">
        <v>1674294</v>
      </c>
      <c r="C37" s="39" t="s">
        <v>57</v>
      </c>
      <c r="D37" s="40">
        <v>68</v>
      </c>
      <c r="E37" s="40" t="s">
        <v>12</v>
      </c>
      <c r="F37" s="40">
        <v>81</v>
      </c>
      <c r="G37" s="40" t="s">
        <v>13</v>
      </c>
      <c r="H37" s="18"/>
      <c r="I37" s="18"/>
      <c r="J37" s="18"/>
      <c r="K37" s="18"/>
      <c r="L37" s="40">
        <v>49</v>
      </c>
      <c r="M37" s="40" t="s">
        <v>19</v>
      </c>
      <c r="N37" s="40">
        <v>62</v>
      </c>
      <c r="O37" s="40" t="s">
        <v>19</v>
      </c>
      <c r="P37" s="40">
        <v>64</v>
      </c>
      <c r="Q37" s="40" t="s">
        <v>19</v>
      </c>
      <c r="R37" s="18">
        <f t="shared" si="0"/>
        <v>324</v>
      </c>
      <c r="S37" s="18">
        <f t="shared" si="1"/>
        <v>64.8</v>
      </c>
      <c r="T37" s="18" t="s">
        <v>113</v>
      </c>
      <c r="U37" s="18" t="s">
        <v>114</v>
      </c>
    </row>
    <row r="38" spans="1:21" ht="15">
      <c r="A38" s="33">
        <f t="shared" si="2"/>
        <v>33</v>
      </c>
      <c r="B38" s="39">
        <v>1674280</v>
      </c>
      <c r="C38" s="39" t="s">
        <v>43</v>
      </c>
      <c r="D38" s="40">
        <v>72</v>
      </c>
      <c r="E38" s="40" t="s">
        <v>15</v>
      </c>
      <c r="F38" s="40">
        <v>84</v>
      </c>
      <c r="G38" s="40" t="s">
        <v>14</v>
      </c>
      <c r="H38" s="18"/>
      <c r="I38" s="18"/>
      <c r="J38" s="18"/>
      <c r="K38" s="18"/>
      <c r="L38" s="40">
        <v>36</v>
      </c>
      <c r="M38" s="40" t="s">
        <v>21</v>
      </c>
      <c r="N38" s="40">
        <v>60</v>
      </c>
      <c r="O38" s="40" t="s">
        <v>21</v>
      </c>
      <c r="P38" s="40">
        <v>69</v>
      </c>
      <c r="Q38" s="40" t="s">
        <v>12</v>
      </c>
      <c r="R38" s="18">
        <f t="shared" si="0"/>
        <v>321</v>
      </c>
      <c r="S38" s="18">
        <f t="shared" si="1"/>
        <v>64.2</v>
      </c>
      <c r="T38" s="18" t="s">
        <v>113</v>
      </c>
      <c r="U38" s="18" t="s">
        <v>114</v>
      </c>
    </row>
    <row r="39" spans="1:21" ht="15">
      <c r="A39" s="33">
        <f t="shared" si="2"/>
        <v>34</v>
      </c>
      <c r="B39" s="39">
        <v>1674267</v>
      </c>
      <c r="C39" s="39" t="s">
        <v>30</v>
      </c>
      <c r="D39" s="40">
        <v>43</v>
      </c>
      <c r="E39" s="40" t="s">
        <v>29</v>
      </c>
      <c r="F39" s="40">
        <v>59</v>
      </c>
      <c r="G39" s="40" t="s">
        <v>19</v>
      </c>
      <c r="H39" s="18"/>
      <c r="I39" s="18"/>
      <c r="J39" s="18"/>
      <c r="K39" s="18"/>
      <c r="L39" s="40">
        <v>74</v>
      </c>
      <c r="M39" s="40" t="s">
        <v>13</v>
      </c>
      <c r="N39" s="40">
        <v>70</v>
      </c>
      <c r="O39" s="40" t="s">
        <v>15</v>
      </c>
      <c r="P39" s="40">
        <v>67</v>
      </c>
      <c r="Q39" s="40" t="s">
        <v>12</v>
      </c>
      <c r="R39" s="18">
        <f t="shared" si="0"/>
        <v>313</v>
      </c>
      <c r="S39" s="18">
        <f t="shared" si="1"/>
        <v>62.6</v>
      </c>
      <c r="T39" s="18" t="s">
        <v>113</v>
      </c>
      <c r="U39" s="18" t="s">
        <v>114</v>
      </c>
    </row>
    <row r="40" spans="1:21" ht="15">
      <c r="A40" s="33">
        <f t="shared" si="2"/>
        <v>35</v>
      </c>
      <c r="B40" s="39">
        <v>1674274</v>
      </c>
      <c r="C40" s="39" t="s">
        <v>37</v>
      </c>
      <c r="D40" s="40">
        <v>64</v>
      </c>
      <c r="E40" s="40" t="s">
        <v>12</v>
      </c>
      <c r="F40" s="18"/>
      <c r="G40" s="18"/>
      <c r="H40" s="40">
        <v>74</v>
      </c>
      <c r="I40" s="40" t="s">
        <v>12</v>
      </c>
      <c r="J40" s="18"/>
      <c r="K40" s="18"/>
      <c r="L40" s="40">
        <v>49</v>
      </c>
      <c r="M40" s="40" t="s">
        <v>19</v>
      </c>
      <c r="N40" s="40">
        <v>61</v>
      </c>
      <c r="O40" s="40" t="s">
        <v>19</v>
      </c>
      <c r="P40" s="40">
        <v>64</v>
      </c>
      <c r="Q40" s="40" t="s">
        <v>19</v>
      </c>
      <c r="R40" s="18">
        <f t="shared" si="0"/>
        <v>312</v>
      </c>
      <c r="S40" s="18">
        <f t="shared" si="1"/>
        <v>62.4</v>
      </c>
      <c r="T40" s="18" t="s">
        <v>113</v>
      </c>
      <c r="U40" s="18" t="s">
        <v>114</v>
      </c>
    </row>
    <row r="41" spans="1:21" ht="15">
      <c r="A41" s="33">
        <f t="shared" si="2"/>
        <v>36</v>
      </c>
      <c r="B41" s="39">
        <v>1674265</v>
      </c>
      <c r="C41" s="39" t="s">
        <v>27</v>
      </c>
      <c r="D41" s="40">
        <v>53</v>
      </c>
      <c r="E41" s="40" t="s">
        <v>21</v>
      </c>
      <c r="F41" s="40">
        <v>54</v>
      </c>
      <c r="G41" s="40" t="s">
        <v>21</v>
      </c>
      <c r="H41" s="18"/>
      <c r="I41" s="18"/>
      <c r="J41" s="18"/>
      <c r="K41" s="18"/>
      <c r="L41" s="40">
        <v>65</v>
      </c>
      <c r="M41" s="40" t="s">
        <v>15</v>
      </c>
      <c r="N41" s="40">
        <v>60</v>
      </c>
      <c r="O41" s="40" t="s">
        <v>21</v>
      </c>
      <c r="P41" s="40">
        <v>62</v>
      </c>
      <c r="Q41" s="40" t="s">
        <v>19</v>
      </c>
      <c r="R41" s="18">
        <f t="shared" si="0"/>
        <v>294</v>
      </c>
      <c r="S41" s="18">
        <f t="shared" si="1"/>
        <v>58.8</v>
      </c>
      <c r="T41" s="18" t="s">
        <v>113</v>
      </c>
      <c r="U41" s="18" t="s">
        <v>115</v>
      </c>
    </row>
    <row r="42" spans="1:21" ht="15">
      <c r="A42" s="33">
        <f t="shared" si="2"/>
        <v>37</v>
      </c>
      <c r="B42" s="39">
        <v>1674292</v>
      </c>
      <c r="C42" s="39" t="s">
        <v>55</v>
      </c>
      <c r="D42" s="40">
        <v>62</v>
      </c>
      <c r="E42" s="40" t="s">
        <v>12</v>
      </c>
      <c r="F42" s="40">
        <v>80</v>
      </c>
      <c r="G42" s="40" t="s">
        <v>13</v>
      </c>
      <c r="H42" s="18"/>
      <c r="I42" s="18"/>
      <c r="J42" s="18"/>
      <c r="K42" s="18"/>
      <c r="L42" s="40">
        <v>38</v>
      </c>
      <c r="M42" s="40" t="s">
        <v>21</v>
      </c>
      <c r="N42" s="40">
        <v>59</v>
      </c>
      <c r="O42" s="40" t="s">
        <v>21</v>
      </c>
      <c r="P42" s="40">
        <v>55</v>
      </c>
      <c r="Q42" s="40" t="s">
        <v>21</v>
      </c>
      <c r="R42" s="18">
        <f t="shared" si="0"/>
        <v>294</v>
      </c>
      <c r="S42" s="18">
        <f t="shared" si="1"/>
        <v>58.8</v>
      </c>
      <c r="T42" s="18" t="s">
        <v>113</v>
      </c>
      <c r="U42" s="18" t="s">
        <v>115</v>
      </c>
    </row>
    <row r="43" spans="1:21" ht="15">
      <c r="A43" s="33">
        <f t="shared" si="2"/>
        <v>38</v>
      </c>
      <c r="B43" s="39">
        <v>1674295</v>
      </c>
      <c r="C43" s="39" t="s">
        <v>58</v>
      </c>
      <c r="D43" s="40">
        <v>57</v>
      </c>
      <c r="E43" s="40" t="s">
        <v>19</v>
      </c>
      <c r="F43" s="40">
        <v>71</v>
      </c>
      <c r="G43" s="40" t="s">
        <v>15</v>
      </c>
      <c r="H43" s="18"/>
      <c r="I43" s="18"/>
      <c r="J43" s="18"/>
      <c r="K43" s="18"/>
      <c r="L43" s="40">
        <v>33</v>
      </c>
      <c r="M43" s="40" t="s">
        <v>29</v>
      </c>
      <c r="N43" s="40">
        <v>65</v>
      </c>
      <c r="O43" s="40" t="s">
        <v>12</v>
      </c>
      <c r="P43" s="40">
        <v>67</v>
      </c>
      <c r="Q43" s="40" t="s">
        <v>12</v>
      </c>
      <c r="R43" s="18">
        <f t="shared" si="0"/>
        <v>293</v>
      </c>
      <c r="S43" s="18">
        <f t="shared" si="1"/>
        <v>58.6</v>
      </c>
      <c r="T43" s="18" t="s">
        <v>113</v>
      </c>
      <c r="U43" s="18" t="s">
        <v>115</v>
      </c>
    </row>
    <row r="44" spans="1:21" ht="15">
      <c r="A44" s="33">
        <f t="shared" si="2"/>
        <v>39</v>
      </c>
      <c r="B44" s="39">
        <v>1674270</v>
      </c>
      <c r="C44" s="39" t="s">
        <v>33</v>
      </c>
      <c r="D44" s="40">
        <v>50</v>
      </c>
      <c r="E44" s="40" t="s">
        <v>21</v>
      </c>
      <c r="F44" s="40">
        <v>63</v>
      </c>
      <c r="G44" s="40" t="s">
        <v>19</v>
      </c>
      <c r="H44" s="18"/>
      <c r="I44" s="18"/>
      <c r="J44" s="18"/>
      <c r="K44" s="18"/>
      <c r="L44" s="40">
        <v>52</v>
      </c>
      <c r="M44" s="40" t="s">
        <v>12</v>
      </c>
      <c r="N44" s="40">
        <v>53</v>
      </c>
      <c r="O44" s="40" t="s">
        <v>21</v>
      </c>
      <c r="P44" s="40">
        <v>64</v>
      </c>
      <c r="Q44" s="40" t="s">
        <v>19</v>
      </c>
      <c r="R44" s="18">
        <f t="shared" si="0"/>
        <v>282</v>
      </c>
      <c r="S44" s="18">
        <f t="shared" si="1"/>
        <v>56.4</v>
      </c>
      <c r="T44" s="18" t="s">
        <v>113</v>
      </c>
      <c r="U44" s="18" t="s">
        <v>115</v>
      </c>
    </row>
    <row r="45" spans="1:21" ht="15">
      <c r="A45" s="33">
        <f t="shared" si="2"/>
        <v>40</v>
      </c>
      <c r="B45" s="39">
        <v>1674291</v>
      </c>
      <c r="C45" s="39" t="s">
        <v>54</v>
      </c>
      <c r="D45" s="40">
        <v>60</v>
      </c>
      <c r="E45" s="40" t="s">
        <v>19</v>
      </c>
      <c r="F45" s="40">
        <v>64</v>
      </c>
      <c r="G45" s="40" t="s">
        <v>19</v>
      </c>
      <c r="H45" s="18"/>
      <c r="I45" s="18"/>
      <c r="J45" s="18"/>
      <c r="K45" s="18"/>
      <c r="L45" s="40">
        <v>33</v>
      </c>
      <c r="M45" s="40" t="s">
        <v>29</v>
      </c>
      <c r="N45" s="40">
        <v>54</v>
      </c>
      <c r="O45" s="40" t="s">
        <v>21</v>
      </c>
      <c r="P45" s="40">
        <v>61</v>
      </c>
      <c r="Q45" s="40" t="s">
        <v>19</v>
      </c>
      <c r="R45" s="18">
        <f t="shared" si="0"/>
        <v>272</v>
      </c>
      <c r="S45" s="18">
        <f t="shared" si="1"/>
        <v>54.4</v>
      </c>
      <c r="T45" s="18" t="s">
        <v>113</v>
      </c>
      <c r="U45" s="18" t="s">
        <v>115</v>
      </c>
    </row>
    <row r="46" spans="1:21" ht="15">
      <c r="A46" s="33">
        <f t="shared" si="2"/>
        <v>41</v>
      </c>
      <c r="B46" s="39">
        <v>1674266</v>
      </c>
      <c r="C46" s="39" t="s">
        <v>28</v>
      </c>
      <c r="D46" s="40">
        <v>34</v>
      </c>
      <c r="E46" s="40" t="s">
        <v>29</v>
      </c>
      <c r="F46" s="18"/>
      <c r="G46" s="18"/>
      <c r="H46" s="40">
        <v>79</v>
      </c>
      <c r="I46" s="40" t="s">
        <v>15</v>
      </c>
      <c r="J46" s="18"/>
      <c r="K46" s="18"/>
      <c r="L46" s="40">
        <v>42</v>
      </c>
      <c r="M46" s="40" t="s">
        <v>21</v>
      </c>
      <c r="N46" s="40">
        <v>52</v>
      </c>
      <c r="O46" s="40" t="s">
        <v>29</v>
      </c>
      <c r="P46" s="40">
        <v>53</v>
      </c>
      <c r="Q46" s="40" t="s">
        <v>21</v>
      </c>
      <c r="R46" s="18">
        <f t="shared" si="0"/>
        <v>260</v>
      </c>
      <c r="S46" s="18">
        <f t="shared" si="1"/>
        <v>52</v>
      </c>
      <c r="T46" s="18" t="s">
        <v>113</v>
      </c>
      <c r="U46" s="18" t="s">
        <v>115</v>
      </c>
    </row>
    <row r="47" spans="1:21" ht="15">
      <c r="A47" s="33">
        <f t="shared" si="2"/>
        <v>42</v>
      </c>
      <c r="B47" s="39">
        <v>1674281</v>
      </c>
      <c r="C47" s="39" t="s">
        <v>44</v>
      </c>
      <c r="D47" s="40">
        <v>54</v>
      </c>
      <c r="E47" s="40" t="s">
        <v>19</v>
      </c>
      <c r="F47" s="40">
        <v>51</v>
      </c>
      <c r="G47" s="40" t="s">
        <v>21</v>
      </c>
      <c r="H47" s="18"/>
      <c r="I47" s="18"/>
      <c r="J47" s="18"/>
      <c r="K47" s="18"/>
      <c r="L47" s="40">
        <v>34</v>
      </c>
      <c r="M47" s="40" t="s">
        <v>29</v>
      </c>
      <c r="N47" s="40">
        <v>58</v>
      </c>
      <c r="O47" s="40" t="s">
        <v>21</v>
      </c>
      <c r="P47" s="40">
        <v>50</v>
      </c>
      <c r="Q47" s="40" t="s">
        <v>29</v>
      </c>
      <c r="R47" s="18">
        <f t="shared" si="0"/>
        <v>247</v>
      </c>
      <c r="S47" s="18">
        <f t="shared" si="1"/>
        <v>49.4</v>
      </c>
      <c r="T47" s="18" t="s">
        <v>113</v>
      </c>
      <c r="U47" s="18" t="s">
        <v>115</v>
      </c>
    </row>
    <row r="48" spans="2:21" ht="15">
      <c r="B48" s="7"/>
      <c r="C48" s="7"/>
      <c r="D48" s="8">
        <f>SUM(D6:D47)</f>
        <v>2901</v>
      </c>
      <c r="E48" s="8"/>
      <c r="F48" s="8">
        <f>SUM(F6:F47)</f>
        <v>2094</v>
      </c>
      <c r="G48" s="8"/>
      <c r="H48" s="8">
        <f>SUM(H6:H47)</f>
        <v>1312</v>
      </c>
      <c r="I48" s="8"/>
      <c r="J48" s="8">
        <f>SUM(J6:J47)</f>
        <v>502</v>
      </c>
      <c r="K48" s="8"/>
      <c r="L48" s="8">
        <f>SUM(L6:L47)</f>
        <v>2294</v>
      </c>
      <c r="M48" s="8"/>
      <c r="N48" s="8">
        <f>SUM(N6:N47)</f>
        <v>3041</v>
      </c>
      <c r="O48" s="8"/>
      <c r="P48" s="8">
        <f>SUM(P6:P47)</f>
        <v>2896</v>
      </c>
      <c r="Q48" s="8"/>
      <c r="R48" s="8"/>
      <c r="S48" s="8"/>
      <c r="T48" s="8"/>
      <c r="U48" s="8"/>
    </row>
    <row r="49" spans="2:21" ht="15">
      <c r="B49" s="7"/>
      <c r="C49" s="7"/>
      <c r="D49" s="8">
        <f>+'Comm (2)'!D40</f>
        <v>2025</v>
      </c>
      <c r="E49" s="8"/>
      <c r="F49" s="8">
        <f>+F48/27</f>
        <v>77.55555555555556</v>
      </c>
      <c r="G49" s="8"/>
      <c r="H49" s="8">
        <f>+H48/15</f>
        <v>87.46666666666667</v>
      </c>
      <c r="I49" s="8"/>
      <c r="J49" s="8">
        <f>+J48/6</f>
        <v>83.66666666666667</v>
      </c>
      <c r="K49" s="8"/>
      <c r="L49" s="8">
        <f>+L48/36</f>
        <v>63.72222222222222</v>
      </c>
      <c r="M49" s="8"/>
      <c r="N49" s="8">
        <f>+N48/42</f>
        <v>72.4047619047619</v>
      </c>
      <c r="O49" s="8"/>
      <c r="P49" s="8">
        <f>+P48/42</f>
        <v>68.95238095238095</v>
      </c>
      <c r="Q49" s="8"/>
      <c r="R49" s="8"/>
      <c r="S49" s="8"/>
      <c r="T49" s="8"/>
      <c r="U49" s="8"/>
    </row>
    <row r="50" spans="2:21" ht="15">
      <c r="B50" s="7"/>
      <c r="C50" s="7"/>
      <c r="D50" s="8">
        <f>+D48+D49</f>
        <v>4926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5">
      <c r="B51" s="7"/>
      <c r="C51" s="7"/>
      <c r="D51" s="8">
        <f>+D50/75</f>
        <v>65.68</v>
      </c>
      <c r="E51" s="8"/>
      <c r="F51" s="8">
        <f>+'Comm (2)'!F40</f>
        <v>1740</v>
      </c>
      <c r="G51" s="8"/>
      <c r="H51" s="8">
        <f>+H48</f>
        <v>1312</v>
      </c>
      <c r="I51" s="8"/>
      <c r="J51" s="8"/>
      <c r="K51" s="8"/>
      <c r="L51" s="8">
        <f>+L48</f>
        <v>2294</v>
      </c>
      <c r="M51" s="8"/>
      <c r="N51" s="8"/>
      <c r="O51" s="8"/>
      <c r="P51" s="8"/>
      <c r="Q51" s="8"/>
      <c r="R51" s="8"/>
      <c r="S51" s="8"/>
      <c r="T51" s="8"/>
      <c r="U51" s="8"/>
    </row>
    <row r="52" spans="2:21" ht="15">
      <c r="B52" s="7"/>
      <c r="C52" s="7"/>
      <c r="D52" s="8"/>
      <c r="E52" s="8"/>
      <c r="F52" s="8">
        <f>+F48+F51</f>
        <v>3834</v>
      </c>
      <c r="G52" s="8"/>
      <c r="H52" s="8">
        <f>+'Comm (2)'!J40</f>
        <v>217</v>
      </c>
      <c r="I52" s="8"/>
      <c r="J52" s="8"/>
      <c r="K52" s="8"/>
      <c r="L52" s="8">
        <f>+'Comm (2)'!H40</f>
        <v>282</v>
      </c>
      <c r="M52" s="8"/>
      <c r="N52" s="8"/>
      <c r="O52" s="8"/>
      <c r="P52" s="8"/>
      <c r="Q52" s="8"/>
      <c r="R52" s="8"/>
      <c r="S52" s="8"/>
      <c r="T52" s="8"/>
      <c r="U52" s="8"/>
    </row>
    <row r="53" spans="2:21" ht="15">
      <c r="B53" s="7"/>
      <c r="C53" s="7"/>
      <c r="D53" s="8"/>
      <c r="E53" s="8"/>
      <c r="F53" s="8">
        <f>+F52/52</f>
        <v>73.73076923076923</v>
      </c>
      <c r="G53" s="8"/>
      <c r="H53" s="8">
        <f>+H51+H52</f>
        <v>1529</v>
      </c>
      <c r="I53" s="8"/>
      <c r="J53" s="8"/>
      <c r="K53" s="8"/>
      <c r="L53" s="8">
        <f>+L51+L52</f>
        <v>2576</v>
      </c>
      <c r="M53" s="8"/>
      <c r="N53" s="8"/>
      <c r="O53" s="8"/>
      <c r="P53" s="8"/>
      <c r="Q53" s="8"/>
      <c r="R53" s="8"/>
      <c r="S53" s="8"/>
      <c r="T53" s="8"/>
      <c r="U53" s="8"/>
    </row>
    <row r="54" spans="2:21" ht="15">
      <c r="B54" s="7"/>
      <c r="C54" s="7"/>
      <c r="D54" s="8"/>
      <c r="E54" s="8"/>
      <c r="F54" s="8"/>
      <c r="G54" s="8"/>
      <c r="H54" s="8">
        <f>+H53/18</f>
        <v>84.94444444444444</v>
      </c>
      <c r="I54" s="8"/>
      <c r="J54" s="8"/>
      <c r="K54" s="8"/>
      <c r="L54" s="8">
        <f>+L53/41</f>
        <v>62.829268292682926</v>
      </c>
      <c r="M54" s="8"/>
      <c r="N54" s="8"/>
      <c r="O54" s="8"/>
      <c r="P54" s="8"/>
      <c r="Q54" s="8"/>
      <c r="R54" s="8"/>
      <c r="S54" s="8"/>
      <c r="T54" s="8"/>
      <c r="U54" s="8"/>
    </row>
    <row r="55" spans="2:21" ht="15">
      <c r="B55" s="7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5">
      <c r="B56" s="78" t="s">
        <v>116</v>
      </c>
      <c r="C56" s="78"/>
      <c r="D56" s="7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5"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5"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5">
      <c r="B59" s="9">
        <v>1</v>
      </c>
      <c r="C59" s="39" t="s">
        <v>38</v>
      </c>
      <c r="D59" s="9">
        <v>94.8</v>
      </c>
      <c r="E59" s="1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5">
      <c r="B60" s="9">
        <v>2</v>
      </c>
      <c r="C60" s="39" t="s">
        <v>42</v>
      </c>
      <c r="D60" s="9">
        <v>94</v>
      </c>
      <c r="E60" s="1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5">
      <c r="B61" s="9">
        <v>3</v>
      </c>
      <c r="C61" s="39" t="s">
        <v>51</v>
      </c>
      <c r="D61" s="9">
        <v>89.6</v>
      </c>
      <c r="E61" s="1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</sheetData>
  <mergeCells count="4">
    <mergeCell ref="B1:U1"/>
    <mergeCell ref="B2:U2"/>
    <mergeCell ref="B3:U3"/>
    <mergeCell ref="B56:D56"/>
  </mergeCells>
  <printOptions horizontalCentered="1"/>
  <pageMargins left="0.2" right="0.2" top="0.25" bottom="0.25" header="0.3" footer="0.3"/>
  <pageSetup fitToHeight="2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0"/>
  <sheetViews>
    <sheetView workbookViewId="0" topLeftCell="A1">
      <selection activeCell="C21" sqref="C21"/>
    </sheetView>
  </sheetViews>
  <sheetFormatPr defaultColWidth="9.140625" defaultRowHeight="15"/>
  <cols>
    <col min="1" max="1" width="9.140625" style="33" customWidth="1"/>
    <col min="2" max="2" width="9.140625" style="13" customWidth="1"/>
    <col min="3" max="3" width="26.8515625" style="13" customWidth="1"/>
    <col min="4" max="4" width="7.7109375" style="50" customWidth="1"/>
    <col min="5" max="5" width="6.28125" style="33" customWidth="1"/>
    <col min="6" max="6" width="7.421875" style="50" customWidth="1"/>
    <col min="7" max="7" width="6.421875" style="33" customWidth="1"/>
    <col min="8" max="8" width="7.00390625" style="50" customWidth="1"/>
    <col min="9" max="9" width="6.7109375" style="33" customWidth="1"/>
    <col min="10" max="10" width="6.421875" style="50" customWidth="1"/>
    <col min="11" max="11" width="7.421875" style="33" customWidth="1"/>
    <col min="12" max="12" width="6.8515625" style="50" customWidth="1"/>
    <col min="13" max="13" width="7.140625" style="33" customWidth="1"/>
    <col min="14" max="14" width="6.28125" style="50" customWidth="1"/>
    <col min="15" max="15" width="6.421875" style="33" customWidth="1"/>
    <col min="16" max="16" width="7.28125" style="50" customWidth="1"/>
    <col min="17" max="17" width="6.7109375" style="33" customWidth="1"/>
    <col min="18" max="21" width="9.140625" style="33" customWidth="1"/>
    <col min="22" max="16384" width="9.140625" style="20" customWidth="1"/>
  </cols>
  <sheetData>
    <row r="2" spans="2:21" ht="15">
      <c r="B2" s="79" t="s">
        <v>127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2:21" ht="15">
      <c r="B3" s="80" t="s">
        <v>119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2:21" ht="15">
      <c r="B4" s="80" t="s">
        <v>118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5">
      <c r="B5" s="3"/>
      <c r="D5" s="61">
        <v>301</v>
      </c>
      <c r="E5" s="61">
        <v>301</v>
      </c>
      <c r="F5" s="61">
        <v>302</v>
      </c>
      <c r="G5" s="61">
        <v>302</v>
      </c>
      <c r="H5" s="21" t="s">
        <v>98</v>
      </c>
      <c r="I5" s="21" t="s">
        <v>98</v>
      </c>
      <c r="J5" s="21" t="s">
        <v>96</v>
      </c>
      <c r="K5" s="21" t="s">
        <v>96</v>
      </c>
      <c r="L5" s="21" t="s">
        <v>120</v>
      </c>
      <c r="M5" s="21" t="s">
        <v>120</v>
      </c>
      <c r="N5" s="21" t="s">
        <v>121</v>
      </c>
      <c r="O5" s="21" t="s">
        <v>121</v>
      </c>
      <c r="P5" s="21" t="s">
        <v>122</v>
      </c>
      <c r="Q5" s="21" t="s">
        <v>122</v>
      </c>
      <c r="R5" s="4"/>
      <c r="S5" s="4"/>
      <c r="T5" s="4"/>
      <c r="U5" s="4"/>
    </row>
    <row r="6" spans="1:21" s="1" customFormat="1" ht="15">
      <c r="A6" s="33"/>
      <c r="B6" s="17" t="s">
        <v>101</v>
      </c>
      <c r="C6" s="18" t="s">
        <v>123</v>
      </c>
      <c r="D6" s="18" t="s">
        <v>102</v>
      </c>
      <c r="E6" s="18" t="s">
        <v>102</v>
      </c>
      <c r="F6" s="18" t="s">
        <v>103</v>
      </c>
      <c r="G6" s="18" t="s">
        <v>103</v>
      </c>
      <c r="H6" s="18" t="s">
        <v>106</v>
      </c>
      <c r="I6" s="18" t="s">
        <v>106</v>
      </c>
      <c r="J6" s="18" t="s">
        <v>104</v>
      </c>
      <c r="K6" s="18" t="s">
        <v>104</v>
      </c>
      <c r="L6" s="18" t="s">
        <v>124</v>
      </c>
      <c r="M6" s="18" t="s">
        <v>124</v>
      </c>
      <c r="N6" s="18" t="s">
        <v>125</v>
      </c>
      <c r="O6" s="18" t="s">
        <v>125</v>
      </c>
      <c r="P6" s="18" t="s">
        <v>126</v>
      </c>
      <c r="Q6" s="18" t="s">
        <v>126</v>
      </c>
      <c r="R6" s="18" t="s">
        <v>109</v>
      </c>
      <c r="S6" s="18" t="s">
        <v>110</v>
      </c>
      <c r="T6" s="18" t="s">
        <v>111</v>
      </c>
      <c r="U6" s="18" t="s">
        <v>112</v>
      </c>
    </row>
    <row r="7" spans="1:21" ht="15">
      <c r="A7" s="33">
        <v>1</v>
      </c>
      <c r="B7" s="39">
        <v>1674309</v>
      </c>
      <c r="C7" s="39" t="s">
        <v>72</v>
      </c>
      <c r="D7" s="65">
        <v>77</v>
      </c>
      <c r="E7" s="65" t="s">
        <v>131</v>
      </c>
      <c r="F7" s="65">
        <v>91</v>
      </c>
      <c r="G7" s="65" t="s">
        <v>129</v>
      </c>
      <c r="H7" s="28"/>
      <c r="I7" s="28"/>
      <c r="J7" s="28"/>
      <c r="K7" s="28"/>
      <c r="L7" s="65">
        <v>95</v>
      </c>
      <c r="M7" s="65" t="s">
        <v>18</v>
      </c>
      <c r="N7" s="65">
        <v>90</v>
      </c>
      <c r="O7" s="65" t="s">
        <v>14</v>
      </c>
      <c r="P7" s="65">
        <v>89</v>
      </c>
      <c r="Q7" s="65" t="s">
        <v>14</v>
      </c>
      <c r="R7" s="28">
        <f aca="true" t="shared" si="0" ref="R7:R39">+D7+F7+H7+J7+L7+N7+P7</f>
        <v>442</v>
      </c>
      <c r="S7" s="28">
        <f aca="true" t="shared" si="1" ref="S7:S39">R7*100/500</f>
        <v>88.4</v>
      </c>
      <c r="T7" s="18" t="s">
        <v>113</v>
      </c>
      <c r="U7" s="18" t="s">
        <v>114</v>
      </c>
    </row>
    <row r="8" spans="1:21" ht="15">
      <c r="A8" s="33">
        <f>+A7+1</f>
        <v>2</v>
      </c>
      <c r="B8" s="39">
        <v>1674316</v>
      </c>
      <c r="C8" s="39" t="s">
        <v>79</v>
      </c>
      <c r="D8" s="65">
        <v>63</v>
      </c>
      <c r="E8" s="65" t="s">
        <v>133</v>
      </c>
      <c r="F8" s="28"/>
      <c r="G8" s="28"/>
      <c r="H8" s="65">
        <v>80</v>
      </c>
      <c r="I8" s="65" t="s">
        <v>14</v>
      </c>
      <c r="J8" s="28"/>
      <c r="K8" s="28"/>
      <c r="L8" s="65">
        <v>78</v>
      </c>
      <c r="M8" s="65" t="s">
        <v>14</v>
      </c>
      <c r="N8" s="65">
        <v>82</v>
      </c>
      <c r="O8" s="65" t="s">
        <v>13</v>
      </c>
      <c r="P8" s="65">
        <v>95</v>
      </c>
      <c r="Q8" s="65" t="s">
        <v>18</v>
      </c>
      <c r="R8" s="28">
        <f t="shared" si="0"/>
        <v>398</v>
      </c>
      <c r="S8" s="28">
        <f t="shared" si="1"/>
        <v>79.6</v>
      </c>
      <c r="T8" s="18" t="s">
        <v>113</v>
      </c>
      <c r="U8" s="18" t="s">
        <v>114</v>
      </c>
    </row>
    <row r="9" spans="1:21" ht="15">
      <c r="A9" s="33">
        <f aca="true" t="shared" si="2" ref="A9:A39">+A8+1</f>
        <v>3</v>
      </c>
      <c r="B9" s="39">
        <v>1674326</v>
      </c>
      <c r="C9" s="39" t="s">
        <v>89</v>
      </c>
      <c r="D9" s="65">
        <v>90</v>
      </c>
      <c r="E9" s="65" t="s">
        <v>129</v>
      </c>
      <c r="F9" s="65">
        <v>85</v>
      </c>
      <c r="G9" s="65" t="s">
        <v>130</v>
      </c>
      <c r="H9" s="28"/>
      <c r="I9" s="28"/>
      <c r="J9" s="28"/>
      <c r="K9" s="28"/>
      <c r="L9" s="65">
        <v>75</v>
      </c>
      <c r="M9" s="65" t="s">
        <v>13</v>
      </c>
      <c r="N9" s="65">
        <v>79</v>
      </c>
      <c r="O9" s="65" t="s">
        <v>13</v>
      </c>
      <c r="P9" s="65">
        <v>69</v>
      </c>
      <c r="Q9" s="65" t="s">
        <v>15</v>
      </c>
      <c r="R9" s="28">
        <f t="shared" si="0"/>
        <v>398</v>
      </c>
      <c r="S9" s="28">
        <f t="shared" si="1"/>
        <v>79.6</v>
      </c>
      <c r="T9" s="18" t="s">
        <v>113</v>
      </c>
      <c r="U9" s="18" t="s">
        <v>114</v>
      </c>
    </row>
    <row r="10" spans="1:21" ht="15">
      <c r="A10" s="33">
        <f t="shared" si="2"/>
        <v>4</v>
      </c>
      <c r="B10" s="39">
        <v>1674321</v>
      </c>
      <c r="C10" s="39" t="s">
        <v>84</v>
      </c>
      <c r="D10" s="65">
        <v>78</v>
      </c>
      <c r="E10" s="65" t="s">
        <v>131</v>
      </c>
      <c r="F10" s="28"/>
      <c r="G10" s="28"/>
      <c r="H10" s="28"/>
      <c r="I10" s="28"/>
      <c r="J10" s="65">
        <v>79</v>
      </c>
      <c r="K10" s="65" t="s">
        <v>15</v>
      </c>
      <c r="L10" s="65">
        <v>66</v>
      </c>
      <c r="M10" s="65" t="s">
        <v>15</v>
      </c>
      <c r="N10" s="65">
        <v>72</v>
      </c>
      <c r="O10" s="65" t="s">
        <v>15</v>
      </c>
      <c r="P10" s="65">
        <v>95</v>
      </c>
      <c r="Q10" s="65" t="s">
        <v>18</v>
      </c>
      <c r="R10" s="28">
        <f t="shared" si="0"/>
        <v>390</v>
      </c>
      <c r="S10" s="28">
        <f t="shared" si="1"/>
        <v>78</v>
      </c>
      <c r="T10" s="18" t="s">
        <v>113</v>
      </c>
      <c r="U10" s="18" t="s">
        <v>114</v>
      </c>
    </row>
    <row r="11" spans="1:21" ht="15">
      <c r="A11" s="33">
        <f t="shared" si="2"/>
        <v>5</v>
      </c>
      <c r="B11" s="39">
        <v>1674312</v>
      </c>
      <c r="C11" s="39" t="s">
        <v>75</v>
      </c>
      <c r="D11" s="65">
        <v>82</v>
      </c>
      <c r="E11" s="65" t="s">
        <v>130</v>
      </c>
      <c r="F11" s="65">
        <v>92</v>
      </c>
      <c r="G11" s="65" t="s">
        <v>129</v>
      </c>
      <c r="H11" s="28"/>
      <c r="I11" s="28"/>
      <c r="J11" s="28"/>
      <c r="K11" s="28"/>
      <c r="L11" s="65">
        <v>78</v>
      </c>
      <c r="M11" s="65" t="s">
        <v>14</v>
      </c>
      <c r="N11" s="65">
        <v>69</v>
      </c>
      <c r="O11" s="65" t="s">
        <v>15</v>
      </c>
      <c r="P11" s="65">
        <v>62</v>
      </c>
      <c r="Q11" s="65" t="s">
        <v>12</v>
      </c>
      <c r="R11" s="28">
        <f t="shared" si="0"/>
        <v>383</v>
      </c>
      <c r="S11" s="28">
        <f t="shared" si="1"/>
        <v>76.6</v>
      </c>
      <c r="T11" s="18" t="s">
        <v>113</v>
      </c>
      <c r="U11" s="18" t="s">
        <v>114</v>
      </c>
    </row>
    <row r="12" spans="1:21" ht="15">
      <c r="A12" s="33">
        <f t="shared" si="2"/>
        <v>6</v>
      </c>
      <c r="B12" s="39">
        <v>1674328</v>
      </c>
      <c r="C12" s="39" t="s">
        <v>91</v>
      </c>
      <c r="D12" s="65">
        <v>70</v>
      </c>
      <c r="E12" s="65" t="s">
        <v>132</v>
      </c>
      <c r="F12" s="65">
        <v>89</v>
      </c>
      <c r="G12" s="65" t="s">
        <v>129</v>
      </c>
      <c r="H12" s="28"/>
      <c r="I12" s="28"/>
      <c r="J12" s="28"/>
      <c r="K12" s="28"/>
      <c r="L12" s="65">
        <v>72</v>
      </c>
      <c r="M12" s="65" t="s">
        <v>13</v>
      </c>
      <c r="N12" s="65">
        <v>72</v>
      </c>
      <c r="O12" s="65" t="s">
        <v>15</v>
      </c>
      <c r="P12" s="65">
        <v>79</v>
      </c>
      <c r="Q12" s="65" t="s">
        <v>13</v>
      </c>
      <c r="R12" s="28">
        <f t="shared" si="0"/>
        <v>382</v>
      </c>
      <c r="S12" s="28">
        <f t="shared" si="1"/>
        <v>76.4</v>
      </c>
      <c r="T12" s="18" t="s">
        <v>113</v>
      </c>
      <c r="U12" s="18" t="s">
        <v>114</v>
      </c>
    </row>
    <row r="13" spans="1:21" ht="15">
      <c r="A13" s="33">
        <f t="shared" si="2"/>
        <v>7</v>
      </c>
      <c r="B13" s="19">
        <v>1674331</v>
      </c>
      <c r="C13" s="19" t="s">
        <v>94</v>
      </c>
      <c r="D13" s="44">
        <v>69</v>
      </c>
      <c r="E13" s="27" t="s">
        <v>133</v>
      </c>
      <c r="F13" s="44">
        <v>73</v>
      </c>
      <c r="G13" s="27" t="s">
        <v>132</v>
      </c>
      <c r="H13" s="51"/>
      <c r="I13" s="28"/>
      <c r="J13" s="51"/>
      <c r="K13" s="28"/>
      <c r="L13" s="44">
        <v>66</v>
      </c>
      <c r="M13" s="27" t="s">
        <v>15</v>
      </c>
      <c r="N13" s="44">
        <v>64</v>
      </c>
      <c r="O13" s="27" t="s">
        <v>12</v>
      </c>
      <c r="P13" s="44">
        <v>84</v>
      </c>
      <c r="Q13" s="27" t="s">
        <v>14</v>
      </c>
      <c r="R13" s="28">
        <f t="shared" si="0"/>
        <v>356</v>
      </c>
      <c r="S13" s="28">
        <f t="shared" si="1"/>
        <v>71.2</v>
      </c>
      <c r="T13" s="18" t="s">
        <v>113</v>
      </c>
      <c r="U13" s="18" t="s">
        <v>114</v>
      </c>
    </row>
    <row r="14" spans="1:21" ht="15">
      <c r="A14" s="33">
        <f t="shared" si="2"/>
        <v>8</v>
      </c>
      <c r="B14" s="19">
        <v>1674330</v>
      </c>
      <c r="C14" s="19" t="s">
        <v>93</v>
      </c>
      <c r="D14" s="44">
        <v>64</v>
      </c>
      <c r="E14" s="27" t="s">
        <v>133</v>
      </c>
      <c r="F14" s="51"/>
      <c r="G14" s="28"/>
      <c r="H14" s="51"/>
      <c r="I14" s="28"/>
      <c r="J14" s="44">
        <v>76</v>
      </c>
      <c r="K14" s="27" t="s">
        <v>12</v>
      </c>
      <c r="L14" s="44">
        <v>69</v>
      </c>
      <c r="M14" s="27" t="s">
        <v>13</v>
      </c>
      <c r="N14" s="44">
        <v>74</v>
      </c>
      <c r="O14" s="27" t="s">
        <v>15</v>
      </c>
      <c r="P14" s="44">
        <v>73</v>
      </c>
      <c r="Q14" s="27" t="s">
        <v>13</v>
      </c>
      <c r="R14" s="28">
        <f t="shared" si="0"/>
        <v>356</v>
      </c>
      <c r="S14" s="28">
        <f t="shared" si="1"/>
        <v>71.2</v>
      </c>
      <c r="T14" s="18" t="s">
        <v>113</v>
      </c>
      <c r="U14" s="18" t="s">
        <v>114</v>
      </c>
    </row>
    <row r="15" spans="1:21" ht="15">
      <c r="A15" s="33">
        <f t="shared" si="2"/>
        <v>9</v>
      </c>
      <c r="B15" s="19">
        <v>1674329</v>
      </c>
      <c r="C15" s="19" t="s">
        <v>92</v>
      </c>
      <c r="D15" s="44">
        <v>90</v>
      </c>
      <c r="E15" s="27" t="s">
        <v>129</v>
      </c>
      <c r="F15" s="44">
        <v>69</v>
      </c>
      <c r="G15" s="27" t="s">
        <v>133</v>
      </c>
      <c r="H15" s="51"/>
      <c r="I15" s="28"/>
      <c r="J15" s="51"/>
      <c r="K15" s="28"/>
      <c r="L15" s="44">
        <v>66</v>
      </c>
      <c r="M15" s="27" t="s">
        <v>15</v>
      </c>
      <c r="N15" s="44">
        <v>64</v>
      </c>
      <c r="O15" s="27" t="s">
        <v>12</v>
      </c>
      <c r="P15" s="44">
        <v>65</v>
      </c>
      <c r="Q15" s="27" t="s">
        <v>15</v>
      </c>
      <c r="R15" s="28">
        <f t="shared" si="0"/>
        <v>354</v>
      </c>
      <c r="S15" s="28">
        <f t="shared" si="1"/>
        <v>70.8</v>
      </c>
      <c r="T15" s="18" t="s">
        <v>113</v>
      </c>
      <c r="U15" s="18" t="s">
        <v>114</v>
      </c>
    </row>
    <row r="16" spans="1:21" ht="15">
      <c r="A16" s="33">
        <f t="shared" si="2"/>
        <v>10</v>
      </c>
      <c r="B16" s="19">
        <v>1674307</v>
      </c>
      <c r="C16" s="19" t="s">
        <v>70</v>
      </c>
      <c r="D16" s="44">
        <v>52</v>
      </c>
      <c r="E16" s="27" t="s">
        <v>135</v>
      </c>
      <c r="F16" s="44">
        <v>83</v>
      </c>
      <c r="G16" s="27" t="s">
        <v>130</v>
      </c>
      <c r="H16" s="51"/>
      <c r="I16" s="28"/>
      <c r="J16" s="51"/>
      <c r="K16" s="28"/>
      <c r="L16" s="44">
        <v>79</v>
      </c>
      <c r="M16" s="27" t="s">
        <v>14</v>
      </c>
      <c r="N16" s="44">
        <v>58</v>
      </c>
      <c r="O16" s="27" t="s">
        <v>19</v>
      </c>
      <c r="P16" s="44">
        <v>75</v>
      </c>
      <c r="Q16" s="27" t="s">
        <v>13</v>
      </c>
      <c r="R16" s="28">
        <f t="shared" si="0"/>
        <v>347</v>
      </c>
      <c r="S16" s="28">
        <f t="shared" si="1"/>
        <v>69.4</v>
      </c>
      <c r="T16" s="18" t="s">
        <v>113</v>
      </c>
      <c r="U16" s="18" t="s">
        <v>114</v>
      </c>
    </row>
    <row r="17" spans="1:21" s="43" customFormat="1" ht="15">
      <c r="A17" s="34">
        <f t="shared" si="2"/>
        <v>11</v>
      </c>
      <c r="B17" s="19">
        <v>1674320</v>
      </c>
      <c r="C17" s="19" t="s">
        <v>83</v>
      </c>
      <c r="D17" s="44">
        <v>75</v>
      </c>
      <c r="E17" s="27" t="s">
        <v>132</v>
      </c>
      <c r="F17" s="44">
        <v>77</v>
      </c>
      <c r="G17" s="27" t="s">
        <v>131</v>
      </c>
      <c r="H17" s="51"/>
      <c r="I17" s="28"/>
      <c r="J17" s="51"/>
      <c r="K17" s="28"/>
      <c r="L17" s="44">
        <v>66</v>
      </c>
      <c r="M17" s="27" t="s">
        <v>15</v>
      </c>
      <c r="N17" s="44">
        <v>72</v>
      </c>
      <c r="O17" s="27" t="s">
        <v>15</v>
      </c>
      <c r="P17" s="44">
        <v>57</v>
      </c>
      <c r="Q17" s="27" t="s">
        <v>19</v>
      </c>
      <c r="R17" s="28">
        <f t="shared" si="0"/>
        <v>347</v>
      </c>
      <c r="S17" s="28">
        <f t="shared" si="1"/>
        <v>69.4</v>
      </c>
      <c r="T17" s="18" t="s">
        <v>113</v>
      </c>
      <c r="U17" s="18" t="s">
        <v>114</v>
      </c>
    </row>
    <row r="18" spans="1:21" ht="15">
      <c r="A18" s="33">
        <f t="shared" si="2"/>
        <v>12</v>
      </c>
      <c r="B18" s="19">
        <v>1674310</v>
      </c>
      <c r="C18" s="19" t="s">
        <v>73</v>
      </c>
      <c r="D18" s="44">
        <v>62</v>
      </c>
      <c r="E18" s="27" t="s">
        <v>133</v>
      </c>
      <c r="F18" s="44">
        <v>83</v>
      </c>
      <c r="G18" s="27" t="s">
        <v>130</v>
      </c>
      <c r="H18" s="51"/>
      <c r="I18" s="28"/>
      <c r="J18" s="51"/>
      <c r="K18" s="28"/>
      <c r="L18" s="44">
        <v>52</v>
      </c>
      <c r="M18" s="27" t="s">
        <v>12</v>
      </c>
      <c r="N18" s="44">
        <v>57</v>
      </c>
      <c r="O18" s="27" t="s">
        <v>21</v>
      </c>
      <c r="P18" s="44">
        <v>74</v>
      </c>
      <c r="Q18" s="27" t="s">
        <v>13</v>
      </c>
      <c r="R18" s="28">
        <f t="shared" si="0"/>
        <v>328</v>
      </c>
      <c r="S18" s="28">
        <f t="shared" si="1"/>
        <v>65.6</v>
      </c>
      <c r="T18" s="18" t="s">
        <v>113</v>
      </c>
      <c r="U18" s="18" t="s">
        <v>114</v>
      </c>
    </row>
    <row r="19" spans="1:21" ht="15">
      <c r="A19" s="33">
        <f t="shared" si="2"/>
        <v>13</v>
      </c>
      <c r="B19" s="19">
        <v>1674305</v>
      </c>
      <c r="C19" s="19" t="s">
        <v>68</v>
      </c>
      <c r="D19" s="44">
        <v>75</v>
      </c>
      <c r="E19" s="27" t="s">
        <v>132</v>
      </c>
      <c r="F19" s="44">
        <v>73</v>
      </c>
      <c r="G19" s="27" t="s">
        <v>132</v>
      </c>
      <c r="H19" s="51"/>
      <c r="I19" s="28"/>
      <c r="J19" s="51"/>
      <c r="K19" s="28"/>
      <c r="L19" s="44">
        <v>66</v>
      </c>
      <c r="M19" s="27" t="s">
        <v>15</v>
      </c>
      <c r="N19" s="44">
        <v>53</v>
      </c>
      <c r="O19" s="27" t="s">
        <v>21</v>
      </c>
      <c r="P19" s="44">
        <v>50</v>
      </c>
      <c r="Q19" s="27" t="s">
        <v>21</v>
      </c>
      <c r="R19" s="28">
        <f t="shared" si="0"/>
        <v>317</v>
      </c>
      <c r="S19" s="28">
        <f t="shared" si="1"/>
        <v>63.4</v>
      </c>
      <c r="T19" s="18" t="s">
        <v>113</v>
      </c>
      <c r="U19" s="18" t="s">
        <v>114</v>
      </c>
    </row>
    <row r="20" spans="1:21" ht="15">
      <c r="A20" s="33">
        <f t="shared" si="2"/>
        <v>14</v>
      </c>
      <c r="B20" s="19">
        <v>1674303</v>
      </c>
      <c r="C20" s="19" t="s">
        <v>66</v>
      </c>
      <c r="D20" s="44">
        <v>65</v>
      </c>
      <c r="E20" s="27" t="s">
        <v>133</v>
      </c>
      <c r="F20" s="44">
        <v>77</v>
      </c>
      <c r="G20" s="27" t="s">
        <v>131</v>
      </c>
      <c r="H20" s="51"/>
      <c r="I20" s="28"/>
      <c r="J20" s="51"/>
      <c r="K20" s="28"/>
      <c r="L20" s="44">
        <v>66</v>
      </c>
      <c r="M20" s="27" t="s">
        <v>15</v>
      </c>
      <c r="N20" s="44">
        <v>56</v>
      </c>
      <c r="O20" s="27" t="s">
        <v>21</v>
      </c>
      <c r="P20" s="44">
        <v>50</v>
      </c>
      <c r="Q20" s="27" t="s">
        <v>21</v>
      </c>
      <c r="R20" s="28">
        <f t="shared" si="0"/>
        <v>314</v>
      </c>
      <c r="S20" s="28">
        <f t="shared" si="1"/>
        <v>62.8</v>
      </c>
      <c r="T20" s="18" t="s">
        <v>113</v>
      </c>
      <c r="U20" s="18" t="s">
        <v>114</v>
      </c>
    </row>
    <row r="21" spans="1:21" ht="15">
      <c r="A21" s="33">
        <f t="shared" si="2"/>
        <v>15</v>
      </c>
      <c r="B21" s="19">
        <v>1674304</v>
      </c>
      <c r="C21" s="19" t="s">
        <v>67</v>
      </c>
      <c r="D21" s="44">
        <v>63</v>
      </c>
      <c r="E21" s="27" t="s">
        <v>133</v>
      </c>
      <c r="F21" s="51"/>
      <c r="G21" s="28"/>
      <c r="H21" s="44">
        <v>49</v>
      </c>
      <c r="I21" s="27" t="s">
        <v>19</v>
      </c>
      <c r="J21" s="51"/>
      <c r="K21" s="28"/>
      <c r="L21" s="44">
        <v>72</v>
      </c>
      <c r="M21" s="27" t="s">
        <v>13</v>
      </c>
      <c r="N21" s="44">
        <v>61</v>
      </c>
      <c r="O21" s="27" t="s">
        <v>19</v>
      </c>
      <c r="P21" s="44">
        <v>66</v>
      </c>
      <c r="Q21" s="27" t="s">
        <v>15</v>
      </c>
      <c r="R21" s="28">
        <f t="shared" si="0"/>
        <v>311</v>
      </c>
      <c r="S21" s="28">
        <f t="shared" si="1"/>
        <v>62.2</v>
      </c>
      <c r="T21" s="18" t="s">
        <v>113</v>
      </c>
      <c r="U21" s="18" t="s">
        <v>114</v>
      </c>
    </row>
    <row r="22" spans="1:21" ht="15">
      <c r="A22" s="33">
        <f t="shared" si="2"/>
        <v>16</v>
      </c>
      <c r="B22" s="19">
        <v>1674311</v>
      </c>
      <c r="C22" s="19" t="s">
        <v>74</v>
      </c>
      <c r="D22" s="44">
        <v>68</v>
      </c>
      <c r="E22" s="27" t="s">
        <v>133</v>
      </c>
      <c r="F22" s="44">
        <v>77</v>
      </c>
      <c r="G22" s="27" t="s">
        <v>131</v>
      </c>
      <c r="H22" s="51"/>
      <c r="I22" s="28"/>
      <c r="J22" s="51"/>
      <c r="K22" s="28"/>
      <c r="L22" s="44">
        <v>61</v>
      </c>
      <c r="M22" s="27" t="s">
        <v>15</v>
      </c>
      <c r="N22" s="44">
        <v>56</v>
      </c>
      <c r="O22" s="27" t="s">
        <v>21</v>
      </c>
      <c r="P22" s="44">
        <v>45</v>
      </c>
      <c r="Q22" s="27" t="s">
        <v>29</v>
      </c>
      <c r="R22" s="28">
        <f t="shared" si="0"/>
        <v>307</v>
      </c>
      <c r="S22" s="28">
        <f t="shared" si="1"/>
        <v>61.4</v>
      </c>
      <c r="T22" s="18" t="s">
        <v>113</v>
      </c>
      <c r="U22" s="18" t="s">
        <v>114</v>
      </c>
    </row>
    <row r="23" spans="1:21" ht="15">
      <c r="A23" s="33">
        <f t="shared" si="2"/>
        <v>17</v>
      </c>
      <c r="B23" s="19">
        <v>1674299</v>
      </c>
      <c r="C23" s="19" t="s">
        <v>62</v>
      </c>
      <c r="D23" s="44">
        <v>60</v>
      </c>
      <c r="E23" s="27" t="s">
        <v>134</v>
      </c>
      <c r="F23" s="51"/>
      <c r="G23" s="28"/>
      <c r="H23" s="44">
        <v>49</v>
      </c>
      <c r="I23" s="27" t="s">
        <v>19</v>
      </c>
      <c r="J23" s="51"/>
      <c r="K23" s="28"/>
      <c r="L23" s="44">
        <v>58</v>
      </c>
      <c r="M23" s="27" t="s">
        <v>12</v>
      </c>
      <c r="N23" s="44">
        <v>69</v>
      </c>
      <c r="O23" s="27" t="s">
        <v>15</v>
      </c>
      <c r="P23" s="44">
        <v>68</v>
      </c>
      <c r="Q23" s="27" t="s">
        <v>15</v>
      </c>
      <c r="R23" s="28">
        <f t="shared" si="0"/>
        <v>304</v>
      </c>
      <c r="S23" s="28">
        <f t="shared" si="1"/>
        <v>60.8</v>
      </c>
      <c r="T23" s="18" t="s">
        <v>113</v>
      </c>
      <c r="U23" s="18" t="s">
        <v>114</v>
      </c>
    </row>
    <row r="24" spans="1:21" ht="15">
      <c r="A24" s="33">
        <f t="shared" si="2"/>
        <v>18</v>
      </c>
      <c r="B24" s="19">
        <v>1674300</v>
      </c>
      <c r="C24" s="19" t="s">
        <v>63</v>
      </c>
      <c r="D24" s="44">
        <v>52</v>
      </c>
      <c r="E24" s="27" t="s">
        <v>135</v>
      </c>
      <c r="F24" s="44">
        <v>74</v>
      </c>
      <c r="G24" s="27" t="s">
        <v>132</v>
      </c>
      <c r="H24" s="51"/>
      <c r="I24" s="28"/>
      <c r="J24" s="51"/>
      <c r="K24" s="28"/>
      <c r="L24" s="44">
        <v>57</v>
      </c>
      <c r="M24" s="27" t="s">
        <v>12</v>
      </c>
      <c r="N24" s="44">
        <v>57</v>
      </c>
      <c r="O24" s="27" t="s">
        <v>21</v>
      </c>
      <c r="P24" s="44">
        <v>50</v>
      </c>
      <c r="Q24" s="27" t="s">
        <v>21</v>
      </c>
      <c r="R24" s="28">
        <f t="shared" si="0"/>
        <v>290</v>
      </c>
      <c r="S24" s="28">
        <f t="shared" si="1"/>
        <v>58</v>
      </c>
      <c r="T24" s="18" t="s">
        <v>113</v>
      </c>
      <c r="U24" s="18" t="s">
        <v>115</v>
      </c>
    </row>
    <row r="25" spans="1:21" ht="15">
      <c r="A25" s="33">
        <f t="shared" si="2"/>
        <v>19</v>
      </c>
      <c r="B25" s="19">
        <v>1674323</v>
      </c>
      <c r="C25" s="19" t="s">
        <v>86</v>
      </c>
      <c r="D25" s="44">
        <v>50</v>
      </c>
      <c r="E25" s="27" t="s">
        <v>135</v>
      </c>
      <c r="F25" s="51"/>
      <c r="G25" s="28"/>
      <c r="H25" s="44">
        <v>55</v>
      </c>
      <c r="I25" s="27" t="s">
        <v>12</v>
      </c>
      <c r="J25" s="51"/>
      <c r="K25" s="28"/>
      <c r="L25" s="44">
        <v>68</v>
      </c>
      <c r="M25" s="27" t="s">
        <v>13</v>
      </c>
      <c r="N25" s="44">
        <v>43</v>
      </c>
      <c r="O25" s="27" t="s">
        <v>29</v>
      </c>
      <c r="P25" s="44">
        <v>67</v>
      </c>
      <c r="Q25" s="27" t="s">
        <v>15</v>
      </c>
      <c r="R25" s="28">
        <f t="shared" si="0"/>
        <v>283</v>
      </c>
      <c r="S25" s="28">
        <f t="shared" si="1"/>
        <v>56.6</v>
      </c>
      <c r="T25" s="18" t="s">
        <v>113</v>
      </c>
      <c r="U25" s="18" t="s">
        <v>115</v>
      </c>
    </row>
    <row r="26" spans="1:21" ht="15">
      <c r="A26" s="33">
        <f t="shared" si="2"/>
        <v>20</v>
      </c>
      <c r="B26" s="19">
        <v>1674315</v>
      </c>
      <c r="C26" s="19" t="s">
        <v>78</v>
      </c>
      <c r="D26" s="44">
        <v>61</v>
      </c>
      <c r="E26" s="27" t="s">
        <v>134</v>
      </c>
      <c r="F26" s="44">
        <v>62</v>
      </c>
      <c r="G26" s="27" t="s">
        <v>134</v>
      </c>
      <c r="H26" s="51"/>
      <c r="I26" s="28"/>
      <c r="J26" s="51"/>
      <c r="K26" s="28"/>
      <c r="L26" s="44">
        <v>52</v>
      </c>
      <c r="M26" s="27" t="s">
        <v>12</v>
      </c>
      <c r="N26" s="44">
        <v>57</v>
      </c>
      <c r="O26" s="27" t="s">
        <v>21</v>
      </c>
      <c r="P26" s="44">
        <v>48</v>
      </c>
      <c r="Q26" s="27" t="s">
        <v>21</v>
      </c>
      <c r="R26" s="28">
        <f t="shared" si="0"/>
        <v>280</v>
      </c>
      <c r="S26" s="28">
        <f t="shared" si="1"/>
        <v>56</v>
      </c>
      <c r="T26" s="18" t="s">
        <v>113</v>
      </c>
      <c r="U26" s="18" t="s">
        <v>115</v>
      </c>
    </row>
    <row r="27" spans="1:21" ht="15">
      <c r="A27" s="33">
        <f t="shared" si="2"/>
        <v>21</v>
      </c>
      <c r="B27" s="19">
        <v>1674318</v>
      </c>
      <c r="C27" s="19" t="s">
        <v>81</v>
      </c>
      <c r="D27" s="44">
        <v>62</v>
      </c>
      <c r="E27" s="27" t="s">
        <v>133</v>
      </c>
      <c r="F27" s="44">
        <v>60</v>
      </c>
      <c r="G27" s="27" t="s">
        <v>134</v>
      </c>
      <c r="H27" s="51"/>
      <c r="I27" s="28"/>
      <c r="J27" s="51"/>
      <c r="K27" s="28"/>
      <c r="L27" s="44">
        <v>62</v>
      </c>
      <c r="M27" s="27" t="s">
        <v>15</v>
      </c>
      <c r="N27" s="44">
        <v>51</v>
      </c>
      <c r="O27" s="27" t="s">
        <v>21</v>
      </c>
      <c r="P27" s="44">
        <v>39</v>
      </c>
      <c r="Q27" s="27" t="s">
        <v>29</v>
      </c>
      <c r="R27" s="28">
        <f t="shared" si="0"/>
        <v>274</v>
      </c>
      <c r="S27" s="28">
        <f t="shared" si="1"/>
        <v>54.8</v>
      </c>
      <c r="T27" s="18" t="s">
        <v>113</v>
      </c>
      <c r="U27" s="18" t="s">
        <v>115</v>
      </c>
    </row>
    <row r="28" spans="1:21" ht="15">
      <c r="A28" s="33">
        <f t="shared" si="2"/>
        <v>22</v>
      </c>
      <c r="B28" s="19">
        <v>1674302</v>
      </c>
      <c r="C28" s="19" t="s">
        <v>65</v>
      </c>
      <c r="D28" s="44">
        <v>54</v>
      </c>
      <c r="E28" s="27" t="s">
        <v>134</v>
      </c>
      <c r="F28" s="51"/>
      <c r="G28" s="28"/>
      <c r="H28" s="44">
        <v>49</v>
      </c>
      <c r="I28" s="27" t="s">
        <v>19</v>
      </c>
      <c r="J28" s="51"/>
      <c r="K28" s="28"/>
      <c r="L28" s="44">
        <v>61</v>
      </c>
      <c r="M28" s="27" t="s">
        <v>15</v>
      </c>
      <c r="N28" s="44">
        <v>56</v>
      </c>
      <c r="O28" s="27" t="s">
        <v>21</v>
      </c>
      <c r="P28" s="44">
        <v>52</v>
      </c>
      <c r="Q28" s="27" t="s">
        <v>19</v>
      </c>
      <c r="R28" s="28">
        <f t="shared" si="0"/>
        <v>272</v>
      </c>
      <c r="S28" s="28">
        <f t="shared" si="1"/>
        <v>54.4</v>
      </c>
      <c r="T28" s="18" t="s">
        <v>113</v>
      </c>
      <c r="U28" s="18" t="s">
        <v>115</v>
      </c>
    </row>
    <row r="29" spans="1:21" ht="15">
      <c r="A29" s="33">
        <f t="shared" si="2"/>
        <v>23</v>
      </c>
      <c r="B29" s="19">
        <v>1674308</v>
      </c>
      <c r="C29" s="19" t="s">
        <v>71</v>
      </c>
      <c r="D29" s="44">
        <v>80</v>
      </c>
      <c r="E29" s="27" t="s">
        <v>131</v>
      </c>
      <c r="F29" s="51"/>
      <c r="G29" s="28"/>
      <c r="H29" s="51"/>
      <c r="I29" s="28"/>
      <c r="J29" s="44">
        <v>62</v>
      </c>
      <c r="K29" s="27" t="s">
        <v>21</v>
      </c>
      <c r="L29" s="44">
        <v>33</v>
      </c>
      <c r="M29" s="27" t="s">
        <v>29</v>
      </c>
      <c r="N29" s="44">
        <v>46</v>
      </c>
      <c r="O29" s="27" t="s">
        <v>29</v>
      </c>
      <c r="P29" s="44">
        <v>47</v>
      </c>
      <c r="Q29" s="27" t="s">
        <v>21</v>
      </c>
      <c r="R29" s="28">
        <f t="shared" si="0"/>
        <v>268</v>
      </c>
      <c r="S29" s="28">
        <f t="shared" si="1"/>
        <v>53.6</v>
      </c>
      <c r="T29" s="18" t="s">
        <v>113</v>
      </c>
      <c r="U29" s="18" t="s">
        <v>115</v>
      </c>
    </row>
    <row r="30" spans="1:21" ht="15">
      <c r="A30" s="33">
        <f t="shared" si="2"/>
        <v>24</v>
      </c>
      <c r="B30" s="19">
        <v>1674322</v>
      </c>
      <c r="C30" s="19" t="s">
        <v>85</v>
      </c>
      <c r="D30" s="44">
        <v>52</v>
      </c>
      <c r="E30" s="27" t="s">
        <v>135</v>
      </c>
      <c r="F30" s="44">
        <v>63</v>
      </c>
      <c r="G30" s="27" t="s">
        <v>134</v>
      </c>
      <c r="H30" s="51"/>
      <c r="I30" s="28"/>
      <c r="J30" s="51"/>
      <c r="K30" s="28"/>
      <c r="L30" s="44">
        <v>56</v>
      </c>
      <c r="M30" s="27" t="s">
        <v>12</v>
      </c>
      <c r="N30" s="44">
        <v>44</v>
      </c>
      <c r="O30" s="27" t="s">
        <v>29</v>
      </c>
      <c r="P30" s="44">
        <v>52</v>
      </c>
      <c r="Q30" s="27" t="s">
        <v>19</v>
      </c>
      <c r="R30" s="28">
        <f t="shared" si="0"/>
        <v>267</v>
      </c>
      <c r="S30" s="28">
        <f t="shared" si="1"/>
        <v>53.4</v>
      </c>
      <c r="T30" s="18" t="s">
        <v>113</v>
      </c>
      <c r="U30" s="18" t="s">
        <v>115</v>
      </c>
    </row>
    <row r="31" spans="1:21" ht="15">
      <c r="A31" s="33">
        <f t="shared" si="2"/>
        <v>25</v>
      </c>
      <c r="B31" s="19">
        <v>1674301</v>
      </c>
      <c r="C31" s="19" t="s">
        <v>64</v>
      </c>
      <c r="D31" s="44">
        <v>46</v>
      </c>
      <c r="E31" s="27" t="s">
        <v>135</v>
      </c>
      <c r="F31" s="44">
        <v>60</v>
      </c>
      <c r="G31" s="27" t="s">
        <v>134</v>
      </c>
      <c r="H31" s="51"/>
      <c r="I31" s="28"/>
      <c r="J31" s="51"/>
      <c r="K31" s="28"/>
      <c r="L31" s="44">
        <v>56</v>
      </c>
      <c r="M31" s="27" t="s">
        <v>12</v>
      </c>
      <c r="N31" s="44">
        <v>47</v>
      </c>
      <c r="O31" s="27" t="s">
        <v>29</v>
      </c>
      <c r="P31" s="44">
        <v>57</v>
      </c>
      <c r="Q31" s="27" t="s">
        <v>19</v>
      </c>
      <c r="R31" s="28">
        <f t="shared" si="0"/>
        <v>266</v>
      </c>
      <c r="S31" s="28">
        <f t="shared" si="1"/>
        <v>53.2</v>
      </c>
      <c r="T31" s="18" t="s">
        <v>113</v>
      </c>
      <c r="U31" s="18" t="s">
        <v>115</v>
      </c>
    </row>
    <row r="32" spans="1:21" ht="15">
      <c r="A32" s="33">
        <f t="shared" si="2"/>
        <v>26</v>
      </c>
      <c r="B32" s="19">
        <v>1674319</v>
      </c>
      <c r="C32" s="19" t="s">
        <v>82</v>
      </c>
      <c r="D32" s="44">
        <v>38</v>
      </c>
      <c r="E32" s="27" t="s">
        <v>136</v>
      </c>
      <c r="F32" s="44">
        <v>71</v>
      </c>
      <c r="G32" s="27" t="s">
        <v>132</v>
      </c>
      <c r="H32" s="51"/>
      <c r="I32" s="28"/>
      <c r="J32" s="51"/>
      <c r="K32" s="28"/>
      <c r="L32" s="44">
        <v>62</v>
      </c>
      <c r="M32" s="27" t="s">
        <v>15</v>
      </c>
      <c r="N32" s="44">
        <v>46</v>
      </c>
      <c r="O32" s="27" t="s">
        <v>29</v>
      </c>
      <c r="P32" s="44">
        <v>41</v>
      </c>
      <c r="Q32" s="27" t="s">
        <v>29</v>
      </c>
      <c r="R32" s="28">
        <f t="shared" si="0"/>
        <v>258</v>
      </c>
      <c r="S32" s="28">
        <f t="shared" si="1"/>
        <v>51.6</v>
      </c>
      <c r="T32" s="18" t="s">
        <v>113</v>
      </c>
      <c r="U32" s="18" t="s">
        <v>115</v>
      </c>
    </row>
    <row r="33" spans="1:21" ht="15">
      <c r="A33" s="33">
        <f t="shared" si="2"/>
        <v>27</v>
      </c>
      <c r="B33" s="19">
        <v>1674325</v>
      </c>
      <c r="C33" s="19" t="s">
        <v>88</v>
      </c>
      <c r="D33" s="44">
        <v>60</v>
      </c>
      <c r="E33" s="27" t="s">
        <v>134</v>
      </c>
      <c r="F33" s="44">
        <v>61</v>
      </c>
      <c r="G33" s="27" t="s">
        <v>134</v>
      </c>
      <c r="H33" s="51"/>
      <c r="I33" s="28"/>
      <c r="J33" s="51"/>
      <c r="K33" s="28"/>
      <c r="L33" s="44">
        <v>39</v>
      </c>
      <c r="M33" s="27" t="s">
        <v>21</v>
      </c>
      <c r="N33" s="44">
        <v>46</v>
      </c>
      <c r="O33" s="27" t="s">
        <v>29</v>
      </c>
      <c r="P33" s="44">
        <v>45</v>
      </c>
      <c r="Q33" s="27" t="s">
        <v>29</v>
      </c>
      <c r="R33" s="28">
        <f t="shared" si="0"/>
        <v>251</v>
      </c>
      <c r="S33" s="28">
        <f t="shared" si="1"/>
        <v>50.2</v>
      </c>
      <c r="T33" s="18" t="s">
        <v>113</v>
      </c>
      <c r="U33" s="18" t="s">
        <v>115</v>
      </c>
    </row>
    <row r="34" spans="1:21" ht="15">
      <c r="A34" s="33">
        <f t="shared" si="2"/>
        <v>28</v>
      </c>
      <c r="B34" s="19">
        <v>1674306</v>
      </c>
      <c r="C34" s="19" t="s">
        <v>69</v>
      </c>
      <c r="D34" s="44">
        <v>67</v>
      </c>
      <c r="E34" s="27" t="s">
        <v>133</v>
      </c>
      <c r="F34" s="44">
        <v>45</v>
      </c>
      <c r="G34" s="27" t="s">
        <v>136</v>
      </c>
      <c r="H34" s="51"/>
      <c r="I34" s="28"/>
      <c r="J34" s="51"/>
      <c r="K34" s="28"/>
      <c r="L34" s="44">
        <v>39</v>
      </c>
      <c r="M34" s="27" t="s">
        <v>21</v>
      </c>
      <c r="N34" s="44">
        <v>50</v>
      </c>
      <c r="O34" s="27" t="s">
        <v>21</v>
      </c>
      <c r="P34" s="44">
        <v>43</v>
      </c>
      <c r="Q34" s="27" t="s">
        <v>29</v>
      </c>
      <c r="R34" s="28">
        <f t="shared" si="0"/>
        <v>244</v>
      </c>
      <c r="S34" s="28">
        <f t="shared" si="1"/>
        <v>48.8</v>
      </c>
      <c r="T34" s="18" t="s">
        <v>113</v>
      </c>
      <c r="U34" s="18" t="s">
        <v>115</v>
      </c>
    </row>
    <row r="35" spans="1:21" ht="15">
      <c r="A35" s="33">
        <f t="shared" si="2"/>
        <v>29</v>
      </c>
      <c r="B35" s="19">
        <v>1674317</v>
      </c>
      <c r="C35" s="19" t="s">
        <v>80</v>
      </c>
      <c r="D35" s="44">
        <v>50</v>
      </c>
      <c r="E35" s="27" t="s">
        <v>135</v>
      </c>
      <c r="F35" s="44">
        <v>60</v>
      </c>
      <c r="G35" s="27" t="s">
        <v>134</v>
      </c>
      <c r="H35" s="51"/>
      <c r="I35" s="28"/>
      <c r="J35" s="51"/>
      <c r="K35" s="28"/>
      <c r="L35" s="44">
        <v>46</v>
      </c>
      <c r="M35" s="27" t="s">
        <v>19</v>
      </c>
      <c r="N35" s="44">
        <v>41</v>
      </c>
      <c r="O35" s="27" t="s">
        <v>29</v>
      </c>
      <c r="P35" s="44">
        <v>39</v>
      </c>
      <c r="Q35" s="27" t="s">
        <v>29</v>
      </c>
      <c r="R35" s="28">
        <f t="shared" si="0"/>
        <v>236</v>
      </c>
      <c r="S35" s="28">
        <f t="shared" si="1"/>
        <v>47.2</v>
      </c>
      <c r="T35" s="18" t="s">
        <v>113</v>
      </c>
      <c r="U35" s="18" t="s">
        <v>115</v>
      </c>
    </row>
    <row r="36" spans="1:21" ht="15">
      <c r="A36" s="33">
        <f t="shared" si="2"/>
        <v>30</v>
      </c>
      <c r="B36" s="19">
        <v>1674327</v>
      </c>
      <c r="C36" s="19" t="s">
        <v>90</v>
      </c>
      <c r="D36" s="44">
        <v>33</v>
      </c>
      <c r="E36" s="27" t="s">
        <v>136</v>
      </c>
      <c r="F36" s="44">
        <v>61</v>
      </c>
      <c r="G36" s="27" t="s">
        <v>134</v>
      </c>
      <c r="H36" s="51"/>
      <c r="I36" s="28"/>
      <c r="J36" s="51"/>
      <c r="K36" s="28"/>
      <c r="L36" s="44">
        <v>44</v>
      </c>
      <c r="M36" s="27" t="s">
        <v>19</v>
      </c>
      <c r="N36" s="44">
        <v>45</v>
      </c>
      <c r="O36" s="27" t="s">
        <v>29</v>
      </c>
      <c r="P36" s="44">
        <v>48</v>
      </c>
      <c r="Q36" s="27" t="s">
        <v>21</v>
      </c>
      <c r="R36" s="28">
        <f t="shared" si="0"/>
        <v>231</v>
      </c>
      <c r="S36" s="28">
        <f t="shared" si="1"/>
        <v>46.2</v>
      </c>
      <c r="T36" s="18" t="s">
        <v>113</v>
      </c>
      <c r="U36" s="18" t="s">
        <v>115</v>
      </c>
    </row>
    <row r="37" spans="1:21" ht="15">
      <c r="A37" s="33">
        <f t="shared" si="2"/>
        <v>31</v>
      </c>
      <c r="B37" s="19">
        <v>1674324</v>
      </c>
      <c r="C37" s="19" t="s">
        <v>87</v>
      </c>
      <c r="D37" s="44">
        <v>40</v>
      </c>
      <c r="E37" s="27" t="s">
        <v>136</v>
      </c>
      <c r="F37" s="44">
        <v>57</v>
      </c>
      <c r="G37" s="27" t="s">
        <v>134</v>
      </c>
      <c r="H37" s="51"/>
      <c r="I37" s="28"/>
      <c r="J37" s="51"/>
      <c r="K37" s="28"/>
      <c r="L37" s="44">
        <v>46</v>
      </c>
      <c r="M37" s="27" t="s">
        <v>19</v>
      </c>
      <c r="N37" s="44">
        <v>43</v>
      </c>
      <c r="O37" s="27" t="s">
        <v>29</v>
      </c>
      <c r="P37" s="44">
        <v>45</v>
      </c>
      <c r="Q37" s="27" t="s">
        <v>29</v>
      </c>
      <c r="R37" s="28">
        <f t="shared" si="0"/>
        <v>231</v>
      </c>
      <c r="S37" s="28">
        <f t="shared" si="1"/>
        <v>46.2</v>
      </c>
      <c r="T37" s="18" t="s">
        <v>113</v>
      </c>
      <c r="U37" s="18" t="s">
        <v>115</v>
      </c>
    </row>
    <row r="38" spans="1:21" ht="15">
      <c r="A38" s="33">
        <f t="shared" si="2"/>
        <v>32</v>
      </c>
      <c r="B38" s="19">
        <v>1674314</v>
      </c>
      <c r="C38" s="19" t="s">
        <v>77</v>
      </c>
      <c r="D38" s="44">
        <v>43</v>
      </c>
      <c r="E38" s="27" t="s">
        <v>136</v>
      </c>
      <c r="F38" s="44">
        <v>51</v>
      </c>
      <c r="G38" s="27" t="s">
        <v>135</v>
      </c>
      <c r="H38" s="51"/>
      <c r="I38" s="28"/>
      <c r="J38" s="51"/>
      <c r="K38" s="28"/>
      <c r="L38" s="44">
        <v>39</v>
      </c>
      <c r="M38" s="27" t="s">
        <v>21</v>
      </c>
      <c r="N38" s="44">
        <v>41</v>
      </c>
      <c r="O38" s="27" t="s">
        <v>29</v>
      </c>
      <c r="P38" s="44">
        <v>39</v>
      </c>
      <c r="Q38" s="27" t="s">
        <v>29</v>
      </c>
      <c r="R38" s="28">
        <f t="shared" si="0"/>
        <v>213</v>
      </c>
      <c r="S38" s="28">
        <f t="shared" si="1"/>
        <v>42.6</v>
      </c>
      <c r="T38" s="18" t="s">
        <v>113</v>
      </c>
      <c r="U38" s="18" t="s">
        <v>128</v>
      </c>
    </row>
    <row r="39" spans="1:21" ht="15">
      <c r="A39" s="33">
        <f t="shared" si="2"/>
        <v>33</v>
      </c>
      <c r="B39" s="19">
        <v>1674313</v>
      </c>
      <c r="C39" s="19" t="s">
        <v>76</v>
      </c>
      <c r="D39" s="44">
        <v>34</v>
      </c>
      <c r="E39" s="27" t="s">
        <v>136</v>
      </c>
      <c r="F39" s="44">
        <v>46</v>
      </c>
      <c r="G39" s="27" t="s">
        <v>136</v>
      </c>
      <c r="H39" s="51"/>
      <c r="I39" s="28"/>
      <c r="J39" s="51"/>
      <c r="K39" s="28"/>
      <c r="L39" s="44">
        <v>39</v>
      </c>
      <c r="M39" s="27" t="s">
        <v>21</v>
      </c>
      <c r="N39" s="44">
        <v>48</v>
      </c>
      <c r="O39" s="27" t="s">
        <v>21</v>
      </c>
      <c r="P39" s="44">
        <v>44</v>
      </c>
      <c r="Q39" s="27" t="s">
        <v>29</v>
      </c>
      <c r="R39" s="28">
        <f t="shared" si="0"/>
        <v>211</v>
      </c>
      <c r="S39" s="28">
        <f t="shared" si="1"/>
        <v>42.2</v>
      </c>
      <c r="T39" s="18" t="s">
        <v>113</v>
      </c>
      <c r="U39" s="18" t="s">
        <v>128</v>
      </c>
    </row>
    <row r="40" spans="2:21" ht="15">
      <c r="B40" s="22"/>
      <c r="C40" s="25"/>
      <c r="D40" s="45">
        <f>SUM(D7:D39)</f>
        <v>2025</v>
      </c>
      <c r="E40" s="8"/>
      <c r="F40" s="45">
        <f>SUM(F7:F39)</f>
        <v>1740</v>
      </c>
      <c r="G40" s="8"/>
      <c r="H40" s="45">
        <f>SUM(H7:H39)</f>
        <v>282</v>
      </c>
      <c r="I40" s="8"/>
      <c r="J40" s="45">
        <f>SUM(J7:J39)</f>
        <v>217</v>
      </c>
      <c r="K40" s="8"/>
      <c r="L40" s="45">
        <f>SUM(L7:L39)</f>
        <v>1984</v>
      </c>
      <c r="M40" s="8"/>
      <c r="N40" s="45">
        <f>SUM(N7:N39)</f>
        <v>1909</v>
      </c>
      <c r="O40" s="8"/>
      <c r="P40" s="45">
        <f>SUM(P7:P39)</f>
        <v>1952</v>
      </c>
      <c r="Q40" s="8"/>
      <c r="R40" s="8"/>
      <c r="S40" s="8"/>
      <c r="T40" s="8"/>
      <c r="U40" s="8"/>
    </row>
    <row r="41" spans="2:21" ht="15">
      <c r="B41" s="3"/>
      <c r="C41" s="3"/>
      <c r="D41" s="46"/>
      <c r="E41" s="4"/>
      <c r="F41" s="46"/>
      <c r="G41" s="4"/>
      <c r="H41" s="46"/>
      <c r="I41" s="4"/>
      <c r="J41" s="46"/>
      <c r="K41" s="4"/>
      <c r="L41" s="46">
        <f>+L40/33</f>
        <v>60.121212121212125</v>
      </c>
      <c r="M41" s="4"/>
      <c r="N41" s="46">
        <f>+N40/33</f>
        <v>57.84848484848485</v>
      </c>
      <c r="O41" s="4"/>
      <c r="P41" s="46">
        <f>+P40/33</f>
        <v>59.15151515151515</v>
      </c>
      <c r="Q41" s="4"/>
      <c r="R41" s="4"/>
      <c r="S41" s="4"/>
      <c r="T41" s="4"/>
      <c r="U41" s="4"/>
    </row>
    <row r="42" spans="2:21" ht="15">
      <c r="B42" s="3"/>
      <c r="C42" s="3"/>
      <c r="D42" s="46"/>
      <c r="E42" s="4"/>
      <c r="F42" s="46"/>
      <c r="G42" s="4"/>
      <c r="H42" s="46"/>
      <c r="I42" s="4"/>
      <c r="J42" s="46"/>
      <c r="K42" s="4"/>
      <c r="L42" s="46"/>
      <c r="M42" s="4"/>
      <c r="N42" s="46"/>
      <c r="O42" s="4"/>
      <c r="P42" s="46"/>
      <c r="Q42" s="4"/>
      <c r="R42" s="4"/>
      <c r="S42" s="4"/>
      <c r="T42" s="4"/>
      <c r="U42" s="4"/>
    </row>
    <row r="43" spans="2:21" ht="15">
      <c r="B43" s="3"/>
      <c r="C43" s="3"/>
      <c r="D43" s="46"/>
      <c r="E43" s="4"/>
      <c r="F43" s="46"/>
      <c r="G43" s="4"/>
      <c r="H43" s="46"/>
      <c r="I43" s="4"/>
      <c r="J43" s="46"/>
      <c r="K43" s="4"/>
      <c r="L43" s="46"/>
      <c r="M43" s="4"/>
      <c r="N43" s="46"/>
      <c r="O43" s="4"/>
      <c r="P43" s="46"/>
      <c r="Q43" s="4"/>
      <c r="R43" s="4"/>
      <c r="S43" s="4"/>
      <c r="T43" s="4"/>
      <c r="U43" s="4"/>
    </row>
    <row r="44" spans="2:21" ht="15">
      <c r="B44" s="3"/>
      <c r="C44" s="3"/>
      <c r="D44" s="46"/>
      <c r="E44" s="4"/>
      <c r="F44" s="46"/>
      <c r="G44" s="4"/>
      <c r="H44" s="46"/>
      <c r="I44" s="4"/>
      <c r="J44" s="46"/>
      <c r="K44" s="4"/>
      <c r="L44" s="46"/>
      <c r="M44" s="4"/>
      <c r="N44" s="46"/>
      <c r="O44" s="4"/>
      <c r="P44" s="46"/>
      <c r="Q44" s="4"/>
      <c r="R44" s="4"/>
      <c r="S44" s="4"/>
      <c r="T44" s="4"/>
      <c r="U44" s="4"/>
    </row>
    <row r="45" spans="2:21" ht="15">
      <c r="B45" s="3"/>
      <c r="C45" s="3"/>
      <c r="D45" s="46"/>
      <c r="E45" s="4"/>
      <c r="F45" s="46"/>
      <c r="G45" s="4"/>
      <c r="H45" s="46"/>
      <c r="I45" s="4"/>
      <c r="J45" s="46"/>
      <c r="K45" s="4"/>
      <c r="L45" s="46"/>
      <c r="M45" s="4"/>
      <c r="N45" s="46"/>
      <c r="O45" s="4"/>
      <c r="P45" s="46"/>
      <c r="Q45" s="4"/>
      <c r="R45" s="4"/>
      <c r="S45" s="4"/>
      <c r="T45" s="4"/>
      <c r="U45" s="4"/>
    </row>
    <row r="46" spans="2:21" ht="15">
      <c r="B46" s="32" t="s">
        <v>116</v>
      </c>
      <c r="C46" s="32"/>
      <c r="D46" s="47"/>
      <c r="E46" s="31"/>
      <c r="F46" s="46"/>
      <c r="G46" s="4"/>
      <c r="H46" s="46"/>
      <c r="I46" s="4"/>
      <c r="J46" s="46"/>
      <c r="K46" s="4"/>
      <c r="L46" s="46"/>
      <c r="M46" s="4"/>
      <c r="N46" s="46"/>
      <c r="O46" s="4"/>
      <c r="P46" s="46"/>
      <c r="Q46" s="4"/>
      <c r="R46" s="4"/>
      <c r="S46" s="4"/>
      <c r="T46" s="4"/>
      <c r="U46" s="4"/>
    </row>
    <row r="47" spans="2:21" ht="15">
      <c r="B47" s="5">
        <v>1</v>
      </c>
      <c r="C47" s="19" t="s">
        <v>72</v>
      </c>
      <c r="D47" s="48">
        <v>88.4</v>
      </c>
      <c r="E47" s="20"/>
      <c r="F47" s="46"/>
      <c r="G47" s="4"/>
      <c r="H47" s="46"/>
      <c r="I47" s="4"/>
      <c r="J47" s="46"/>
      <c r="K47" s="4"/>
      <c r="L47" s="46"/>
      <c r="M47" s="4"/>
      <c r="N47" s="46"/>
      <c r="O47" s="4"/>
      <c r="P47" s="46"/>
      <c r="Q47" s="4"/>
      <c r="R47" s="4"/>
      <c r="S47" s="4"/>
      <c r="T47" s="4"/>
      <c r="U47" s="4"/>
    </row>
    <row r="48" spans="2:21" ht="15">
      <c r="B48" s="5">
        <v>2</v>
      </c>
      <c r="C48" s="19" t="s">
        <v>79</v>
      </c>
      <c r="D48" s="48">
        <v>79.6</v>
      </c>
      <c r="E48" s="20"/>
      <c r="F48" s="46"/>
      <c r="G48" s="4"/>
      <c r="H48" s="46"/>
      <c r="I48" s="4"/>
      <c r="J48" s="46"/>
      <c r="K48" s="4"/>
      <c r="L48" s="46"/>
      <c r="M48" s="4"/>
      <c r="N48" s="46"/>
      <c r="O48" s="4"/>
      <c r="P48" s="46"/>
      <c r="Q48" s="4"/>
      <c r="R48" s="4"/>
      <c r="S48" s="4"/>
      <c r="T48" s="4"/>
      <c r="U48" s="4"/>
    </row>
    <row r="49" spans="2:21" ht="15">
      <c r="B49" s="5">
        <v>3</v>
      </c>
      <c r="C49" s="19" t="s">
        <v>89</v>
      </c>
      <c r="D49" s="48">
        <v>79.6</v>
      </c>
      <c r="E49" s="20"/>
      <c r="F49" s="46"/>
      <c r="G49" s="4"/>
      <c r="H49" s="46"/>
      <c r="I49" s="4"/>
      <c r="J49" s="46"/>
      <c r="K49" s="4"/>
      <c r="L49" s="46"/>
      <c r="M49" s="4"/>
      <c r="N49" s="46"/>
      <c r="O49" s="4"/>
      <c r="P49" s="46"/>
      <c r="Q49" s="4"/>
      <c r="R49" s="4"/>
      <c r="S49" s="4"/>
      <c r="T49" s="4"/>
      <c r="U49" s="4"/>
    </row>
    <row r="50" spans="2:5" ht="15">
      <c r="B50" s="23"/>
      <c r="C50" s="23"/>
      <c r="D50" s="49"/>
      <c r="E50" s="24"/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T20"/>
  <sheetViews>
    <sheetView workbookViewId="0" topLeftCell="A7">
      <selection activeCell="M18" sqref="M18:T20"/>
    </sheetView>
  </sheetViews>
  <sheetFormatPr defaultColWidth="9.140625" defaultRowHeight="15"/>
  <sheetData>
    <row r="7" ht="15.75" thickBot="1"/>
    <row r="8" spans="5:20" ht="65.25" thickBot="1">
      <c r="E8" s="52" t="s">
        <v>137</v>
      </c>
      <c r="F8" s="53" t="s">
        <v>138</v>
      </c>
      <c r="G8" s="53" t="s">
        <v>139</v>
      </c>
      <c r="H8" s="53" t="s">
        <v>140</v>
      </c>
      <c r="I8" s="53" t="s">
        <v>141</v>
      </c>
      <c r="J8" s="53" t="s">
        <v>142</v>
      </c>
      <c r="K8" s="53" t="s">
        <v>143</v>
      </c>
      <c r="L8" s="53" t="s">
        <v>18</v>
      </c>
      <c r="M8" s="53" t="s">
        <v>14</v>
      </c>
      <c r="N8" s="53" t="s">
        <v>13</v>
      </c>
      <c r="O8" s="53" t="s">
        <v>15</v>
      </c>
      <c r="P8" s="53" t="s">
        <v>12</v>
      </c>
      <c r="Q8" s="53" t="s">
        <v>19</v>
      </c>
      <c r="R8" s="53" t="s">
        <v>21</v>
      </c>
      <c r="S8" s="53" t="s">
        <v>29</v>
      </c>
      <c r="T8" s="53" t="s">
        <v>144</v>
      </c>
    </row>
    <row r="9" spans="5:20" ht="30.75" thickBot="1">
      <c r="E9" s="54" t="s">
        <v>145</v>
      </c>
      <c r="F9" s="55">
        <v>42</v>
      </c>
      <c r="G9" s="55">
        <v>16</v>
      </c>
      <c r="H9" s="55">
        <v>38.1</v>
      </c>
      <c r="I9" s="56">
        <v>90</v>
      </c>
      <c r="J9" s="57" t="s">
        <v>31</v>
      </c>
      <c r="K9" s="55">
        <v>69.07</v>
      </c>
      <c r="L9" s="55">
        <v>2</v>
      </c>
      <c r="M9" s="55">
        <v>1</v>
      </c>
      <c r="N9" s="55">
        <v>10</v>
      </c>
      <c r="O9" s="55">
        <v>10</v>
      </c>
      <c r="P9" s="55">
        <v>11</v>
      </c>
      <c r="Q9" s="55">
        <v>4</v>
      </c>
      <c r="R9" s="55">
        <v>2</v>
      </c>
      <c r="S9" s="55">
        <v>2</v>
      </c>
      <c r="T9" s="55">
        <v>0</v>
      </c>
    </row>
    <row r="10" spans="5:20" ht="30.75" thickBot="1">
      <c r="E10" s="54" t="s">
        <v>146</v>
      </c>
      <c r="F10" s="55">
        <v>27</v>
      </c>
      <c r="G10" s="55">
        <v>18</v>
      </c>
      <c r="H10" s="55">
        <v>66.67</v>
      </c>
      <c r="I10" s="56">
        <v>92</v>
      </c>
      <c r="J10" s="57" t="s">
        <v>31</v>
      </c>
      <c r="K10" s="55">
        <v>77.6</v>
      </c>
      <c r="L10" s="55">
        <v>6</v>
      </c>
      <c r="M10" s="55">
        <v>5</v>
      </c>
      <c r="N10" s="55">
        <v>5</v>
      </c>
      <c r="O10" s="55">
        <v>5</v>
      </c>
      <c r="P10" s="55">
        <v>1</v>
      </c>
      <c r="Q10" s="55">
        <v>3</v>
      </c>
      <c r="R10" s="55">
        <v>2</v>
      </c>
      <c r="S10" s="55">
        <v>0</v>
      </c>
      <c r="T10" s="55">
        <v>0</v>
      </c>
    </row>
    <row r="11" spans="5:20" ht="39.75" thickBot="1">
      <c r="E11" s="54" t="s">
        <v>147</v>
      </c>
      <c r="F11" s="55">
        <v>36</v>
      </c>
      <c r="G11" s="55">
        <v>11</v>
      </c>
      <c r="H11" s="55">
        <v>30.56</v>
      </c>
      <c r="I11" s="56">
        <v>97</v>
      </c>
      <c r="J11" s="57" t="s">
        <v>38</v>
      </c>
      <c r="K11" s="55">
        <v>63.7</v>
      </c>
      <c r="L11" s="55">
        <v>4</v>
      </c>
      <c r="M11" s="55">
        <v>6</v>
      </c>
      <c r="N11" s="55">
        <v>8</v>
      </c>
      <c r="O11" s="55">
        <v>3</v>
      </c>
      <c r="P11" s="55">
        <v>6</v>
      </c>
      <c r="Q11" s="55">
        <v>3</v>
      </c>
      <c r="R11" s="55">
        <v>3</v>
      </c>
      <c r="S11" s="55">
        <v>3</v>
      </c>
      <c r="T11" s="55">
        <v>0</v>
      </c>
    </row>
    <row r="12" spans="5:20" ht="39">
      <c r="E12" s="83" t="s">
        <v>148</v>
      </c>
      <c r="F12" s="81">
        <v>42</v>
      </c>
      <c r="G12" s="81">
        <v>18</v>
      </c>
      <c r="H12" s="81">
        <v>42.86</v>
      </c>
      <c r="I12" s="85">
        <v>95</v>
      </c>
      <c r="J12" s="58" t="s">
        <v>38</v>
      </c>
      <c r="K12" s="81">
        <v>72.4</v>
      </c>
      <c r="L12" s="81">
        <v>4</v>
      </c>
      <c r="M12" s="81">
        <v>6</v>
      </c>
      <c r="N12" s="81">
        <v>8</v>
      </c>
      <c r="O12" s="81">
        <v>6</v>
      </c>
      <c r="P12" s="81">
        <v>4</v>
      </c>
      <c r="Q12" s="81">
        <v>5</v>
      </c>
      <c r="R12" s="81">
        <v>8</v>
      </c>
      <c r="S12" s="81">
        <v>1</v>
      </c>
      <c r="T12" s="81">
        <v>0</v>
      </c>
    </row>
    <row r="13" spans="5:20" ht="39.75" thickBot="1">
      <c r="E13" s="84"/>
      <c r="F13" s="82"/>
      <c r="G13" s="82"/>
      <c r="H13" s="82"/>
      <c r="I13" s="86"/>
      <c r="J13" s="57" t="s">
        <v>51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5:20" ht="39">
      <c r="E14" s="83" t="s">
        <v>149</v>
      </c>
      <c r="F14" s="81">
        <v>42</v>
      </c>
      <c r="G14" s="81">
        <v>10</v>
      </c>
      <c r="H14" s="81">
        <v>2.38</v>
      </c>
      <c r="I14" s="85">
        <v>95</v>
      </c>
      <c r="J14" s="58" t="s">
        <v>38</v>
      </c>
      <c r="K14" s="81">
        <v>68.95</v>
      </c>
      <c r="L14" s="81">
        <v>2</v>
      </c>
      <c r="M14" s="81">
        <v>3</v>
      </c>
      <c r="N14" s="81">
        <v>1</v>
      </c>
      <c r="O14" s="81">
        <v>12</v>
      </c>
      <c r="P14" s="81">
        <v>6</v>
      </c>
      <c r="Q14" s="81">
        <v>13</v>
      </c>
      <c r="R14" s="81">
        <v>4</v>
      </c>
      <c r="S14" s="81">
        <v>1</v>
      </c>
      <c r="T14" s="81">
        <v>0</v>
      </c>
    </row>
    <row r="15" spans="5:20" ht="27" thickBot="1">
      <c r="E15" s="84"/>
      <c r="F15" s="82"/>
      <c r="G15" s="82"/>
      <c r="H15" s="82"/>
      <c r="I15" s="86"/>
      <c r="J15" s="57" t="s">
        <v>42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5:20" ht="27" thickBot="1">
      <c r="E16" s="59" t="s">
        <v>150</v>
      </c>
      <c r="F16" s="55">
        <v>6</v>
      </c>
      <c r="G16" s="55">
        <v>6</v>
      </c>
      <c r="H16" s="55">
        <v>100</v>
      </c>
      <c r="I16" s="56">
        <v>88</v>
      </c>
      <c r="J16" s="57" t="s">
        <v>40</v>
      </c>
      <c r="K16" s="55">
        <v>83.7</v>
      </c>
      <c r="L16" s="55">
        <v>0</v>
      </c>
      <c r="M16" s="55">
        <v>0</v>
      </c>
      <c r="N16" s="55">
        <v>3</v>
      </c>
      <c r="O16" s="55">
        <v>3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</row>
    <row r="17" spans="5:20" ht="52.5" thickBot="1">
      <c r="E17" s="59" t="s">
        <v>151</v>
      </c>
      <c r="F17" s="55">
        <v>15</v>
      </c>
      <c r="G17" s="55">
        <v>14</v>
      </c>
      <c r="H17" s="55">
        <v>93.33</v>
      </c>
      <c r="I17" s="56">
        <v>99</v>
      </c>
      <c r="J17" s="57" t="s">
        <v>38</v>
      </c>
      <c r="K17" s="55">
        <v>87.47</v>
      </c>
      <c r="L17" s="55">
        <v>4</v>
      </c>
      <c r="M17" s="55">
        <v>4</v>
      </c>
      <c r="N17" s="55">
        <v>3</v>
      </c>
      <c r="O17" s="55">
        <v>3</v>
      </c>
      <c r="P17" s="55">
        <v>1</v>
      </c>
      <c r="Q17" s="55">
        <v>0</v>
      </c>
      <c r="R17" s="55">
        <v>0</v>
      </c>
      <c r="S17" s="55">
        <v>0</v>
      </c>
      <c r="T17" s="55">
        <v>0</v>
      </c>
    </row>
    <row r="18" spans="5:20" ht="15">
      <c r="E18" s="88"/>
      <c r="F18" s="89"/>
      <c r="G18" s="89"/>
      <c r="H18" s="89"/>
      <c r="I18" s="89"/>
      <c r="J18" s="90"/>
      <c r="K18" s="81" t="s">
        <v>152</v>
      </c>
      <c r="L18" s="81">
        <f>SUM(L9:L17)</f>
        <v>22</v>
      </c>
      <c r="M18" s="81">
        <f aca="true" t="shared" si="0" ref="M18:T18">SUM(M9:M17)</f>
        <v>25</v>
      </c>
      <c r="N18" s="81">
        <f t="shared" si="0"/>
        <v>38</v>
      </c>
      <c r="O18" s="81">
        <f t="shared" si="0"/>
        <v>42</v>
      </c>
      <c r="P18" s="81">
        <f t="shared" si="0"/>
        <v>29</v>
      </c>
      <c r="Q18" s="81">
        <f t="shared" si="0"/>
        <v>28</v>
      </c>
      <c r="R18" s="81">
        <f t="shared" si="0"/>
        <v>19</v>
      </c>
      <c r="S18" s="81">
        <f t="shared" si="0"/>
        <v>7</v>
      </c>
      <c r="T18" s="81">
        <f t="shared" si="0"/>
        <v>0</v>
      </c>
    </row>
    <row r="19" spans="5:20" ht="15">
      <c r="E19" s="91"/>
      <c r="F19" s="92"/>
      <c r="G19" s="92"/>
      <c r="H19" s="92"/>
      <c r="I19" s="92"/>
      <c r="J19" s="93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5:20" ht="15.75" thickBot="1">
      <c r="E20" s="94"/>
      <c r="F20" s="95"/>
      <c r="G20" s="95"/>
      <c r="H20" s="95"/>
      <c r="I20" s="95"/>
      <c r="J20" s="96"/>
      <c r="K20" s="82"/>
      <c r="L20" s="82"/>
      <c r="M20" s="82"/>
      <c r="N20" s="82"/>
      <c r="O20" s="82"/>
      <c r="P20" s="82"/>
      <c r="Q20" s="82"/>
      <c r="R20" s="82"/>
      <c r="S20" s="82"/>
      <c r="T20" s="82"/>
    </row>
  </sheetData>
  <mergeCells count="41">
    <mergeCell ref="R18:R20"/>
    <mergeCell ref="S18:S20"/>
    <mergeCell ref="T18:T20"/>
    <mergeCell ref="S14:S15"/>
    <mergeCell ref="T14:T15"/>
    <mergeCell ref="R14:R15"/>
    <mergeCell ref="E18:J20"/>
    <mergeCell ref="K18:K20"/>
    <mergeCell ref="L18:L20"/>
    <mergeCell ref="M18:M20"/>
    <mergeCell ref="N18:N20"/>
    <mergeCell ref="O18:O20"/>
    <mergeCell ref="P18:P20"/>
    <mergeCell ref="Q18:Q20"/>
    <mergeCell ref="M14:M15"/>
    <mergeCell ref="N14:N15"/>
    <mergeCell ref="O14:O15"/>
    <mergeCell ref="P14:P15"/>
    <mergeCell ref="Q14:Q15"/>
    <mergeCell ref="R12:R13"/>
    <mergeCell ref="S12:S13"/>
    <mergeCell ref="T12:T13"/>
    <mergeCell ref="E14:E15"/>
    <mergeCell ref="F14:F15"/>
    <mergeCell ref="G14:G15"/>
    <mergeCell ref="H14:H15"/>
    <mergeCell ref="I14:I15"/>
    <mergeCell ref="K14:K15"/>
    <mergeCell ref="L14:L15"/>
    <mergeCell ref="L12:L13"/>
    <mergeCell ref="M12:M13"/>
    <mergeCell ref="N12:N13"/>
    <mergeCell ref="O12:O13"/>
    <mergeCell ref="P12:P13"/>
    <mergeCell ref="Q12:Q13"/>
    <mergeCell ref="K12:K13"/>
    <mergeCell ref="E12:E13"/>
    <mergeCell ref="F12:F13"/>
    <mergeCell ref="G12:G13"/>
    <mergeCell ref="H12:H13"/>
    <mergeCell ref="I12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F55"/>
  <sheetViews>
    <sheetView workbookViewId="0" topLeftCell="A32">
      <selection activeCell="C2" sqref="C2:F47"/>
    </sheetView>
  </sheetViews>
  <sheetFormatPr defaultColWidth="9.140625" defaultRowHeight="15"/>
  <cols>
    <col min="1" max="1" width="9.140625" style="1" customWidth="1"/>
    <col min="2" max="2" width="9.140625" style="63" customWidth="1"/>
    <col min="3" max="3" width="9.140625" style="13" customWidth="1"/>
    <col min="4" max="4" width="25.421875" style="13" customWidth="1"/>
    <col min="5" max="5" width="10.421875" style="13" customWidth="1"/>
    <col min="6" max="6" width="25.7109375" style="1" customWidth="1"/>
    <col min="7" max="16384" width="9.140625" style="1" customWidth="1"/>
  </cols>
  <sheetData>
    <row r="2" spans="3:6" ht="15">
      <c r="C2" s="98" t="s">
        <v>117</v>
      </c>
      <c r="D2" s="98"/>
      <c r="E2" s="98"/>
      <c r="F2" s="98"/>
    </row>
    <row r="3" spans="3:6" ht="15">
      <c r="C3" s="97" t="s">
        <v>118</v>
      </c>
      <c r="D3" s="97"/>
      <c r="E3" s="97"/>
      <c r="F3" s="97"/>
    </row>
    <row r="4" spans="3:5" ht="15">
      <c r="C4" s="15"/>
      <c r="D4" s="15"/>
      <c r="E4" s="15"/>
    </row>
    <row r="5" spans="3:6" ht="15">
      <c r="C5" s="68" t="s">
        <v>155</v>
      </c>
      <c r="D5" s="69" t="s">
        <v>153</v>
      </c>
      <c r="E5" s="68" t="s">
        <v>155</v>
      </c>
      <c r="F5" s="71" t="s">
        <v>154</v>
      </c>
    </row>
    <row r="6" spans="3:6" ht="15">
      <c r="C6" s="40">
        <v>1</v>
      </c>
      <c r="D6" s="39" t="s">
        <v>11</v>
      </c>
      <c r="E6" s="40">
        <v>1</v>
      </c>
      <c r="F6" s="39" t="s">
        <v>62</v>
      </c>
    </row>
    <row r="7" spans="3:6" ht="15">
      <c r="C7" s="40">
        <f>+C6+1</f>
        <v>2</v>
      </c>
      <c r="D7" s="39" t="s">
        <v>17</v>
      </c>
      <c r="E7" s="40">
        <f>+E6+1</f>
        <v>2</v>
      </c>
      <c r="F7" s="39" t="s">
        <v>63</v>
      </c>
    </row>
    <row r="8" spans="3:6" ht="15">
      <c r="C8" s="40">
        <f aca="true" t="shared" si="0" ref="C8:E47">+C7+1</f>
        <v>3</v>
      </c>
      <c r="D8" s="39" t="s">
        <v>20</v>
      </c>
      <c r="E8" s="40">
        <f t="shared" si="0"/>
        <v>3</v>
      </c>
      <c r="F8" s="39" t="s">
        <v>64</v>
      </c>
    </row>
    <row r="9" spans="3:6" ht="15">
      <c r="C9" s="40">
        <f t="shared" si="0"/>
        <v>4</v>
      </c>
      <c r="D9" s="39" t="s">
        <v>22</v>
      </c>
      <c r="E9" s="40">
        <f t="shared" si="0"/>
        <v>4</v>
      </c>
      <c r="F9" s="39" t="s">
        <v>65</v>
      </c>
    </row>
    <row r="10" spans="3:6" ht="15">
      <c r="C10" s="40">
        <f t="shared" si="0"/>
        <v>5</v>
      </c>
      <c r="D10" s="39" t="s">
        <v>23</v>
      </c>
      <c r="E10" s="40">
        <f t="shared" si="0"/>
        <v>5</v>
      </c>
      <c r="F10" s="39" t="s">
        <v>66</v>
      </c>
    </row>
    <row r="11" spans="3:6" ht="15">
      <c r="C11" s="40">
        <f t="shared" si="0"/>
        <v>6</v>
      </c>
      <c r="D11" s="39" t="s">
        <v>24</v>
      </c>
      <c r="E11" s="40">
        <f t="shared" si="0"/>
        <v>6</v>
      </c>
      <c r="F11" s="39" t="s">
        <v>67</v>
      </c>
    </row>
    <row r="12" spans="3:6" ht="15">
      <c r="C12" s="40">
        <f t="shared" si="0"/>
        <v>7</v>
      </c>
      <c r="D12" s="39" t="s">
        <v>25</v>
      </c>
      <c r="E12" s="40">
        <f t="shared" si="0"/>
        <v>7</v>
      </c>
      <c r="F12" s="39" t="s">
        <v>68</v>
      </c>
    </row>
    <row r="13" spans="3:6" ht="15">
      <c r="C13" s="40">
        <f t="shared" si="0"/>
        <v>8</v>
      </c>
      <c r="D13" s="39" t="s">
        <v>26</v>
      </c>
      <c r="E13" s="40">
        <f t="shared" si="0"/>
        <v>8</v>
      </c>
      <c r="F13" s="39" t="s">
        <v>69</v>
      </c>
    </row>
    <row r="14" spans="3:6" ht="15">
      <c r="C14" s="40">
        <f t="shared" si="0"/>
        <v>9</v>
      </c>
      <c r="D14" s="39" t="s">
        <v>27</v>
      </c>
      <c r="E14" s="40">
        <f t="shared" si="0"/>
        <v>9</v>
      </c>
      <c r="F14" s="39" t="s">
        <v>70</v>
      </c>
    </row>
    <row r="15" spans="3:6" ht="15">
      <c r="C15" s="40">
        <f t="shared" si="0"/>
        <v>10</v>
      </c>
      <c r="D15" s="39" t="s">
        <v>28</v>
      </c>
      <c r="E15" s="40">
        <f t="shared" si="0"/>
        <v>10</v>
      </c>
      <c r="F15" s="39" t="s">
        <v>71</v>
      </c>
    </row>
    <row r="16" spans="3:6" ht="15">
      <c r="C16" s="40">
        <f t="shared" si="0"/>
        <v>11</v>
      </c>
      <c r="D16" s="39" t="s">
        <v>30</v>
      </c>
      <c r="E16" s="40">
        <f t="shared" si="0"/>
        <v>11</v>
      </c>
      <c r="F16" s="39" t="s">
        <v>72</v>
      </c>
    </row>
    <row r="17" spans="3:6" ht="15">
      <c r="C17" s="40">
        <f t="shared" si="0"/>
        <v>12</v>
      </c>
      <c r="D17" s="39" t="s">
        <v>31</v>
      </c>
      <c r="E17" s="40">
        <f t="shared" si="0"/>
        <v>12</v>
      </c>
      <c r="F17" s="39" t="s">
        <v>73</v>
      </c>
    </row>
    <row r="18" spans="3:6" ht="15">
      <c r="C18" s="40">
        <f t="shared" si="0"/>
        <v>13</v>
      </c>
      <c r="D18" s="39" t="s">
        <v>32</v>
      </c>
      <c r="E18" s="40">
        <f t="shared" si="0"/>
        <v>13</v>
      </c>
      <c r="F18" s="39" t="s">
        <v>74</v>
      </c>
    </row>
    <row r="19" spans="3:6" ht="15">
      <c r="C19" s="40">
        <f t="shared" si="0"/>
        <v>14</v>
      </c>
      <c r="D19" s="39" t="s">
        <v>33</v>
      </c>
      <c r="E19" s="40">
        <f t="shared" si="0"/>
        <v>14</v>
      </c>
      <c r="F19" s="39" t="s">
        <v>75</v>
      </c>
    </row>
    <row r="20" spans="3:6" ht="15">
      <c r="C20" s="40">
        <f t="shared" si="0"/>
        <v>15</v>
      </c>
      <c r="D20" s="39" t="s">
        <v>34</v>
      </c>
      <c r="E20" s="40">
        <f t="shared" si="0"/>
        <v>15</v>
      </c>
      <c r="F20" s="39" t="s">
        <v>76</v>
      </c>
    </row>
    <row r="21" spans="3:6" ht="15">
      <c r="C21" s="40">
        <f t="shared" si="0"/>
        <v>16</v>
      </c>
      <c r="D21" s="39" t="s">
        <v>35</v>
      </c>
      <c r="E21" s="40">
        <f t="shared" si="0"/>
        <v>16</v>
      </c>
      <c r="F21" s="39" t="s">
        <v>77</v>
      </c>
    </row>
    <row r="22" spans="3:6" ht="15">
      <c r="C22" s="40">
        <f t="shared" si="0"/>
        <v>17</v>
      </c>
      <c r="D22" s="39" t="s">
        <v>36</v>
      </c>
      <c r="E22" s="40">
        <f t="shared" si="0"/>
        <v>17</v>
      </c>
      <c r="F22" s="39" t="s">
        <v>78</v>
      </c>
    </row>
    <row r="23" spans="3:6" ht="15">
      <c r="C23" s="40">
        <f t="shared" si="0"/>
        <v>18</v>
      </c>
      <c r="D23" s="39" t="s">
        <v>37</v>
      </c>
      <c r="E23" s="40">
        <f t="shared" si="0"/>
        <v>18</v>
      </c>
      <c r="F23" s="39" t="s">
        <v>79</v>
      </c>
    </row>
    <row r="24" spans="3:6" ht="15">
      <c r="C24" s="40">
        <f t="shared" si="0"/>
        <v>19</v>
      </c>
      <c r="D24" s="39" t="s">
        <v>38</v>
      </c>
      <c r="E24" s="40">
        <f t="shared" si="0"/>
        <v>19</v>
      </c>
      <c r="F24" s="39" t="s">
        <v>80</v>
      </c>
    </row>
    <row r="25" spans="3:6" ht="15">
      <c r="C25" s="40">
        <f t="shared" si="0"/>
        <v>20</v>
      </c>
      <c r="D25" s="39" t="s">
        <v>39</v>
      </c>
      <c r="E25" s="40">
        <f t="shared" si="0"/>
        <v>20</v>
      </c>
      <c r="F25" s="39" t="s">
        <v>81</v>
      </c>
    </row>
    <row r="26" spans="3:6" ht="15">
      <c r="C26" s="40">
        <f t="shared" si="0"/>
        <v>21</v>
      </c>
      <c r="D26" s="39" t="s">
        <v>40</v>
      </c>
      <c r="E26" s="40">
        <f t="shared" si="0"/>
        <v>21</v>
      </c>
      <c r="F26" s="39" t="s">
        <v>82</v>
      </c>
    </row>
    <row r="27" spans="3:6" ht="15">
      <c r="C27" s="40">
        <f t="shared" si="0"/>
        <v>22</v>
      </c>
      <c r="D27" s="39" t="s">
        <v>41</v>
      </c>
      <c r="E27" s="40">
        <f t="shared" si="0"/>
        <v>22</v>
      </c>
      <c r="F27" s="39" t="s">
        <v>83</v>
      </c>
    </row>
    <row r="28" spans="3:6" ht="15">
      <c r="C28" s="40">
        <f t="shared" si="0"/>
        <v>23</v>
      </c>
      <c r="D28" s="39" t="s">
        <v>42</v>
      </c>
      <c r="E28" s="40">
        <f t="shared" si="0"/>
        <v>23</v>
      </c>
      <c r="F28" s="39" t="s">
        <v>84</v>
      </c>
    </row>
    <row r="29" spans="3:6" ht="15">
      <c r="C29" s="40">
        <f t="shared" si="0"/>
        <v>24</v>
      </c>
      <c r="D29" s="39" t="s">
        <v>43</v>
      </c>
      <c r="E29" s="40">
        <f t="shared" si="0"/>
        <v>24</v>
      </c>
      <c r="F29" s="39" t="s">
        <v>85</v>
      </c>
    </row>
    <row r="30" spans="3:6" ht="15">
      <c r="C30" s="40">
        <f t="shared" si="0"/>
        <v>25</v>
      </c>
      <c r="D30" s="39" t="s">
        <v>44</v>
      </c>
      <c r="E30" s="40">
        <f t="shared" si="0"/>
        <v>25</v>
      </c>
      <c r="F30" s="39" t="s">
        <v>86</v>
      </c>
    </row>
    <row r="31" spans="3:6" ht="15">
      <c r="C31" s="40">
        <f t="shared" si="0"/>
        <v>26</v>
      </c>
      <c r="D31" s="39" t="s">
        <v>45</v>
      </c>
      <c r="E31" s="40">
        <f t="shared" si="0"/>
        <v>26</v>
      </c>
      <c r="F31" s="39" t="s">
        <v>87</v>
      </c>
    </row>
    <row r="32" spans="3:6" ht="15">
      <c r="C32" s="40">
        <f t="shared" si="0"/>
        <v>27</v>
      </c>
      <c r="D32" s="39" t="s">
        <v>46</v>
      </c>
      <c r="E32" s="40">
        <f t="shared" si="0"/>
        <v>27</v>
      </c>
      <c r="F32" s="39" t="s">
        <v>88</v>
      </c>
    </row>
    <row r="33" spans="3:6" ht="15">
      <c r="C33" s="40">
        <f t="shared" si="0"/>
        <v>28</v>
      </c>
      <c r="D33" s="39" t="s">
        <v>47</v>
      </c>
      <c r="E33" s="40">
        <f t="shared" si="0"/>
        <v>28</v>
      </c>
      <c r="F33" s="39" t="s">
        <v>89</v>
      </c>
    </row>
    <row r="34" spans="3:6" ht="15">
      <c r="C34" s="40">
        <f t="shared" si="0"/>
        <v>29</v>
      </c>
      <c r="D34" s="39" t="s">
        <v>48</v>
      </c>
      <c r="E34" s="40">
        <f t="shared" si="0"/>
        <v>29</v>
      </c>
      <c r="F34" s="39" t="s">
        <v>90</v>
      </c>
    </row>
    <row r="35" spans="3:6" ht="15">
      <c r="C35" s="40">
        <f t="shared" si="0"/>
        <v>30</v>
      </c>
      <c r="D35" s="39" t="s">
        <v>49</v>
      </c>
      <c r="E35" s="40">
        <f t="shared" si="0"/>
        <v>30</v>
      </c>
      <c r="F35" s="39" t="s">
        <v>91</v>
      </c>
    </row>
    <row r="36" spans="3:6" ht="15">
      <c r="C36" s="40">
        <f t="shared" si="0"/>
        <v>31</v>
      </c>
      <c r="D36" s="39" t="s">
        <v>50</v>
      </c>
      <c r="E36" s="40">
        <f t="shared" si="0"/>
        <v>31</v>
      </c>
      <c r="F36" s="39" t="s">
        <v>92</v>
      </c>
    </row>
    <row r="37" spans="3:6" ht="15">
      <c r="C37" s="40">
        <f t="shared" si="0"/>
        <v>32</v>
      </c>
      <c r="D37" s="39" t="s">
        <v>51</v>
      </c>
      <c r="E37" s="40">
        <f t="shared" si="0"/>
        <v>32</v>
      </c>
      <c r="F37" s="39" t="s">
        <v>93</v>
      </c>
    </row>
    <row r="38" spans="3:6" ht="15">
      <c r="C38" s="40">
        <f t="shared" si="0"/>
        <v>33</v>
      </c>
      <c r="D38" s="39" t="s">
        <v>52</v>
      </c>
      <c r="E38" s="40">
        <f t="shared" si="0"/>
        <v>33</v>
      </c>
      <c r="F38" s="19" t="s">
        <v>94</v>
      </c>
    </row>
    <row r="39" spans="3:5" ht="15">
      <c r="C39" s="40">
        <f t="shared" si="0"/>
        <v>34</v>
      </c>
      <c r="D39" s="39" t="s">
        <v>53</v>
      </c>
      <c r="E39" s="70"/>
    </row>
    <row r="40" spans="3:5" ht="15">
      <c r="C40" s="40">
        <f t="shared" si="0"/>
        <v>35</v>
      </c>
      <c r="D40" s="39" t="s">
        <v>54</v>
      </c>
      <c r="E40" s="70"/>
    </row>
    <row r="41" spans="3:5" ht="15">
      <c r="C41" s="40">
        <f t="shared" si="0"/>
        <v>36</v>
      </c>
      <c r="D41" s="39" t="s">
        <v>55</v>
      </c>
      <c r="E41" s="70"/>
    </row>
    <row r="42" spans="3:5" ht="15">
      <c r="C42" s="40">
        <f t="shared" si="0"/>
        <v>37</v>
      </c>
      <c r="D42" s="39" t="s">
        <v>56</v>
      </c>
      <c r="E42" s="70"/>
    </row>
    <row r="43" spans="3:5" ht="15">
      <c r="C43" s="40">
        <f t="shared" si="0"/>
        <v>38</v>
      </c>
      <c r="D43" s="39" t="s">
        <v>57</v>
      </c>
      <c r="E43" s="70"/>
    </row>
    <row r="44" spans="3:5" ht="15">
      <c r="C44" s="40">
        <f t="shared" si="0"/>
        <v>39</v>
      </c>
      <c r="D44" s="39" t="s">
        <v>58</v>
      </c>
      <c r="E44" s="70"/>
    </row>
    <row r="45" spans="3:5" ht="15">
      <c r="C45" s="40">
        <f t="shared" si="0"/>
        <v>40</v>
      </c>
      <c r="D45" s="39" t="s">
        <v>59</v>
      </c>
      <c r="E45" s="70"/>
    </row>
    <row r="46" spans="3:5" ht="15">
      <c r="C46" s="40">
        <f t="shared" si="0"/>
        <v>41</v>
      </c>
      <c r="D46" s="39" t="s">
        <v>60</v>
      </c>
      <c r="E46" s="70"/>
    </row>
    <row r="47" spans="3:5" ht="15">
      <c r="C47" s="40">
        <f t="shared" si="0"/>
        <v>42</v>
      </c>
      <c r="D47" s="39" t="s">
        <v>61</v>
      </c>
      <c r="E47" s="70"/>
    </row>
    <row r="48" spans="3:5" ht="15">
      <c r="C48" s="7"/>
      <c r="D48" s="7"/>
      <c r="E48" s="7"/>
    </row>
    <row r="49" spans="3:5" ht="15">
      <c r="C49" s="7"/>
      <c r="D49" s="7"/>
      <c r="E49" s="7"/>
    </row>
    <row r="50" spans="3:5" ht="15">
      <c r="C50" s="78" t="s">
        <v>116</v>
      </c>
      <c r="D50" s="78"/>
      <c r="E50" s="62"/>
    </row>
    <row r="51" spans="3:5" ht="15">
      <c r="C51" s="7"/>
      <c r="D51" s="7"/>
      <c r="E51" s="7"/>
    </row>
    <row r="52" spans="3:5" ht="15">
      <c r="C52" s="3"/>
      <c r="D52" s="3"/>
      <c r="E52" s="3"/>
    </row>
    <row r="53" spans="3:5" ht="15">
      <c r="C53" s="9">
        <v>1</v>
      </c>
      <c r="D53" s="39" t="s">
        <v>38</v>
      </c>
      <c r="E53" s="67"/>
    </row>
    <row r="54" spans="3:5" ht="15">
      <c r="C54" s="9">
        <v>2</v>
      </c>
      <c r="D54" s="39" t="s">
        <v>42</v>
      </c>
      <c r="E54" s="67"/>
    </row>
    <row r="55" spans="3:5" ht="15">
      <c r="C55" s="9">
        <v>3</v>
      </c>
      <c r="D55" s="39" t="s">
        <v>51</v>
      </c>
      <c r="E55" s="67"/>
    </row>
  </sheetData>
  <mergeCells count="3">
    <mergeCell ref="C50:D50"/>
    <mergeCell ref="C3:F3"/>
    <mergeCell ref="C2:F2"/>
  </mergeCells>
  <printOptions horizontalCentered="1"/>
  <pageMargins left="0.2" right="0.2" top="0.25" bottom="0.25" header="0.3" footer="0.3"/>
  <pageSetup fitToHeight="2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6"/>
  <sheetViews>
    <sheetView workbookViewId="0" topLeftCell="A1">
      <selection activeCell="C7" sqref="C7:C38"/>
    </sheetView>
  </sheetViews>
  <sheetFormatPr defaultColWidth="9.140625" defaultRowHeight="15"/>
  <cols>
    <col min="1" max="1" width="9.140625" style="63" customWidth="1"/>
    <col min="2" max="2" width="9.140625" style="13" customWidth="1"/>
    <col min="3" max="3" width="26.8515625" style="13" customWidth="1"/>
    <col min="4" max="4" width="7.7109375" style="63" customWidth="1"/>
    <col min="5" max="5" width="6.28125" style="63" customWidth="1"/>
    <col min="6" max="6" width="7.421875" style="63" customWidth="1"/>
    <col min="7" max="7" width="6.421875" style="63" customWidth="1"/>
    <col min="8" max="8" width="7.00390625" style="63" customWidth="1"/>
    <col min="9" max="9" width="6.7109375" style="63" customWidth="1"/>
    <col min="10" max="10" width="6.421875" style="63" customWidth="1"/>
    <col min="11" max="11" width="7.421875" style="63" customWidth="1"/>
    <col min="12" max="12" width="6.8515625" style="63" customWidth="1"/>
    <col min="13" max="13" width="7.140625" style="63" customWidth="1"/>
    <col min="14" max="14" width="6.28125" style="63" customWidth="1"/>
    <col min="15" max="15" width="6.421875" style="63" customWidth="1"/>
    <col min="16" max="16" width="7.28125" style="63" customWidth="1"/>
    <col min="17" max="17" width="6.7109375" style="63" customWidth="1"/>
    <col min="18" max="21" width="9.140625" style="63" customWidth="1"/>
    <col min="22" max="16384" width="9.140625" style="20" customWidth="1"/>
  </cols>
  <sheetData>
    <row r="2" spans="2:21" ht="15">
      <c r="B2" s="79" t="s">
        <v>127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2:21" ht="15">
      <c r="B3" s="80" t="s">
        <v>119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2:21" ht="15">
      <c r="B4" s="80" t="s">
        <v>118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2:21" ht="15">
      <c r="B5" s="3"/>
      <c r="D5" s="64">
        <v>301</v>
      </c>
      <c r="E5" s="64">
        <v>301</v>
      </c>
      <c r="F5" s="64">
        <v>302</v>
      </c>
      <c r="G5" s="64">
        <v>302</v>
      </c>
      <c r="H5" s="21" t="s">
        <v>98</v>
      </c>
      <c r="I5" s="21" t="s">
        <v>98</v>
      </c>
      <c r="J5" s="21" t="s">
        <v>96</v>
      </c>
      <c r="K5" s="21" t="s">
        <v>96</v>
      </c>
      <c r="L5" s="21" t="s">
        <v>120</v>
      </c>
      <c r="M5" s="21" t="s">
        <v>120</v>
      </c>
      <c r="N5" s="21" t="s">
        <v>121</v>
      </c>
      <c r="O5" s="21" t="s">
        <v>121</v>
      </c>
      <c r="P5" s="21" t="s">
        <v>122</v>
      </c>
      <c r="Q5" s="21" t="s">
        <v>122</v>
      </c>
      <c r="R5" s="4"/>
      <c r="S5" s="4"/>
      <c r="T5" s="4"/>
      <c r="U5" s="4"/>
    </row>
    <row r="6" spans="1:21" s="1" customFormat="1" ht="15">
      <c r="A6" s="63"/>
      <c r="B6" s="17" t="s">
        <v>101</v>
      </c>
      <c r="C6" s="18" t="s">
        <v>123</v>
      </c>
      <c r="D6" s="18" t="s">
        <v>102</v>
      </c>
      <c r="E6" s="18" t="s">
        <v>102</v>
      </c>
      <c r="F6" s="18" t="s">
        <v>103</v>
      </c>
      <c r="G6" s="18" t="s">
        <v>103</v>
      </c>
      <c r="H6" s="18" t="s">
        <v>106</v>
      </c>
      <c r="I6" s="18" t="s">
        <v>106</v>
      </c>
      <c r="J6" s="18" t="s">
        <v>104</v>
      </c>
      <c r="K6" s="18" t="s">
        <v>104</v>
      </c>
      <c r="L6" s="18" t="s">
        <v>124</v>
      </c>
      <c r="M6" s="18" t="s">
        <v>124</v>
      </c>
      <c r="N6" s="18" t="s">
        <v>125</v>
      </c>
      <c r="O6" s="18" t="s">
        <v>125</v>
      </c>
      <c r="P6" s="18" t="s">
        <v>126</v>
      </c>
      <c r="Q6" s="18" t="s">
        <v>126</v>
      </c>
      <c r="R6" s="18" t="s">
        <v>109</v>
      </c>
      <c r="S6" s="18" t="s">
        <v>110</v>
      </c>
      <c r="T6" s="18" t="s">
        <v>111</v>
      </c>
      <c r="U6" s="18" t="s">
        <v>112</v>
      </c>
    </row>
    <row r="7" spans="1:21" ht="15">
      <c r="A7" s="63">
        <v>1</v>
      </c>
      <c r="B7" s="19">
        <v>1674299</v>
      </c>
      <c r="C7" s="19" t="s">
        <v>62</v>
      </c>
      <c r="D7" s="27">
        <v>60</v>
      </c>
      <c r="E7" s="27" t="s">
        <v>19</v>
      </c>
      <c r="F7" s="28"/>
      <c r="G7" s="28"/>
      <c r="H7" s="27">
        <v>49</v>
      </c>
      <c r="I7" s="27" t="s">
        <v>19</v>
      </c>
      <c r="J7" s="28"/>
      <c r="K7" s="28"/>
      <c r="L7" s="27">
        <v>58</v>
      </c>
      <c r="M7" s="27" t="s">
        <v>12</v>
      </c>
      <c r="N7" s="27">
        <v>69</v>
      </c>
      <c r="O7" s="27" t="s">
        <v>15</v>
      </c>
      <c r="P7" s="27">
        <v>68</v>
      </c>
      <c r="Q7" s="27" t="s">
        <v>15</v>
      </c>
      <c r="R7" s="28">
        <f aca="true" t="shared" si="0" ref="R7:R39">+D7+F7+H7+J7+L7+N7+P7</f>
        <v>304</v>
      </c>
      <c r="S7" s="28">
        <f aca="true" t="shared" si="1" ref="S7:S39">R7*100/500</f>
        <v>60.8</v>
      </c>
      <c r="T7" s="18" t="s">
        <v>113</v>
      </c>
      <c r="U7" s="18" t="s">
        <v>114</v>
      </c>
    </row>
    <row r="8" spans="1:21" ht="15">
      <c r="A8" s="63">
        <f>+A7+1</f>
        <v>2</v>
      </c>
      <c r="B8" s="19">
        <v>1674300</v>
      </c>
      <c r="C8" s="19" t="s">
        <v>63</v>
      </c>
      <c r="D8" s="27">
        <v>52</v>
      </c>
      <c r="E8" s="27" t="s">
        <v>21</v>
      </c>
      <c r="F8" s="27">
        <v>74</v>
      </c>
      <c r="G8" s="27" t="s">
        <v>15</v>
      </c>
      <c r="H8" s="28"/>
      <c r="I8" s="28"/>
      <c r="J8" s="28"/>
      <c r="K8" s="28"/>
      <c r="L8" s="27">
        <v>57</v>
      </c>
      <c r="M8" s="27" t="s">
        <v>12</v>
      </c>
      <c r="N8" s="27">
        <v>57</v>
      </c>
      <c r="O8" s="27" t="s">
        <v>21</v>
      </c>
      <c r="P8" s="27">
        <v>50</v>
      </c>
      <c r="Q8" s="27" t="s">
        <v>21</v>
      </c>
      <c r="R8" s="28">
        <f t="shared" si="0"/>
        <v>290</v>
      </c>
      <c r="S8" s="28">
        <f t="shared" si="1"/>
        <v>58</v>
      </c>
      <c r="T8" s="18" t="s">
        <v>113</v>
      </c>
      <c r="U8" s="18" t="s">
        <v>115</v>
      </c>
    </row>
    <row r="9" spans="1:21" ht="15">
      <c r="A9" s="63">
        <f aca="true" t="shared" si="2" ref="A9:A39">+A8+1</f>
        <v>3</v>
      </c>
      <c r="B9" s="19">
        <v>1674301</v>
      </c>
      <c r="C9" s="19" t="s">
        <v>64</v>
      </c>
      <c r="D9" s="27">
        <v>46</v>
      </c>
      <c r="E9" s="27" t="s">
        <v>21</v>
      </c>
      <c r="F9" s="27">
        <v>60</v>
      </c>
      <c r="G9" s="27" t="s">
        <v>19</v>
      </c>
      <c r="H9" s="28"/>
      <c r="I9" s="28"/>
      <c r="J9" s="28"/>
      <c r="K9" s="28"/>
      <c r="L9" s="27">
        <v>56</v>
      </c>
      <c r="M9" s="27" t="s">
        <v>12</v>
      </c>
      <c r="N9" s="27">
        <v>47</v>
      </c>
      <c r="O9" s="27" t="s">
        <v>29</v>
      </c>
      <c r="P9" s="27">
        <v>57</v>
      </c>
      <c r="Q9" s="27" t="s">
        <v>19</v>
      </c>
      <c r="R9" s="28">
        <f t="shared" si="0"/>
        <v>266</v>
      </c>
      <c r="S9" s="28">
        <f t="shared" si="1"/>
        <v>53.2</v>
      </c>
      <c r="T9" s="18" t="s">
        <v>113</v>
      </c>
      <c r="U9" s="18" t="s">
        <v>115</v>
      </c>
    </row>
    <row r="10" spans="1:21" ht="15">
      <c r="A10" s="63">
        <f t="shared" si="2"/>
        <v>4</v>
      </c>
      <c r="B10" s="19">
        <v>1674302</v>
      </c>
      <c r="C10" s="19" t="s">
        <v>65</v>
      </c>
      <c r="D10" s="27">
        <v>54</v>
      </c>
      <c r="E10" s="27" t="s">
        <v>19</v>
      </c>
      <c r="F10" s="28"/>
      <c r="G10" s="28"/>
      <c r="H10" s="27">
        <v>49</v>
      </c>
      <c r="I10" s="27" t="s">
        <v>19</v>
      </c>
      <c r="J10" s="28"/>
      <c r="K10" s="28"/>
      <c r="L10" s="27">
        <v>61</v>
      </c>
      <c r="M10" s="27" t="s">
        <v>15</v>
      </c>
      <c r="N10" s="27">
        <v>56</v>
      </c>
      <c r="O10" s="27" t="s">
        <v>21</v>
      </c>
      <c r="P10" s="27">
        <v>52</v>
      </c>
      <c r="Q10" s="27" t="s">
        <v>19</v>
      </c>
      <c r="R10" s="28">
        <f t="shared" si="0"/>
        <v>272</v>
      </c>
      <c r="S10" s="28">
        <f t="shared" si="1"/>
        <v>54.4</v>
      </c>
      <c r="T10" s="18" t="s">
        <v>113</v>
      </c>
      <c r="U10" s="18" t="s">
        <v>115</v>
      </c>
    </row>
    <row r="11" spans="1:21" ht="15">
      <c r="A11" s="63">
        <f t="shared" si="2"/>
        <v>5</v>
      </c>
      <c r="B11" s="19">
        <v>1674303</v>
      </c>
      <c r="C11" s="19" t="s">
        <v>66</v>
      </c>
      <c r="D11" s="27">
        <v>65</v>
      </c>
      <c r="E11" s="27" t="s">
        <v>12</v>
      </c>
      <c r="F11" s="27">
        <v>77</v>
      </c>
      <c r="G11" s="27" t="s">
        <v>13</v>
      </c>
      <c r="H11" s="28"/>
      <c r="I11" s="28"/>
      <c r="J11" s="28"/>
      <c r="K11" s="28"/>
      <c r="L11" s="27">
        <v>66</v>
      </c>
      <c r="M11" s="27" t="s">
        <v>15</v>
      </c>
      <c r="N11" s="27">
        <v>56</v>
      </c>
      <c r="O11" s="27" t="s">
        <v>21</v>
      </c>
      <c r="P11" s="27">
        <v>50</v>
      </c>
      <c r="Q11" s="27" t="s">
        <v>21</v>
      </c>
      <c r="R11" s="28">
        <f t="shared" si="0"/>
        <v>314</v>
      </c>
      <c r="S11" s="28">
        <f t="shared" si="1"/>
        <v>62.8</v>
      </c>
      <c r="T11" s="18" t="s">
        <v>113</v>
      </c>
      <c r="U11" s="18" t="s">
        <v>114</v>
      </c>
    </row>
    <row r="12" spans="1:21" ht="15">
      <c r="A12" s="63">
        <f t="shared" si="2"/>
        <v>6</v>
      </c>
      <c r="B12" s="19">
        <v>1674304</v>
      </c>
      <c r="C12" s="19" t="s">
        <v>67</v>
      </c>
      <c r="D12" s="27">
        <v>63</v>
      </c>
      <c r="E12" s="27" t="s">
        <v>12</v>
      </c>
      <c r="F12" s="28"/>
      <c r="G12" s="28"/>
      <c r="H12" s="27">
        <v>49</v>
      </c>
      <c r="I12" s="27" t="s">
        <v>19</v>
      </c>
      <c r="J12" s="28"/>
      <c r="K12" s="28"/>
      <c r="L12" s="27">
        <v>72</v>
      </c>
      <c r="M12" s="27" t="s">
        <v>13</v>
      </c>
      <c r="N12" s="27">
        <v>61</v>
      </c>
      <c r="O12" s="27" t="s">
        <v>19</v>
      </c>
      <c r="P12" s="27">
        <v>66</v>
      </c>
      <c r="Q12" s="27" t="s">
        <v>15</v>
      </c>
      <c r="R12" s="28">
        <f t="shared" si="0"/>
        <v>311</v>
      </c>
      <c r="S12" s="28">
        <f t="shared" si="1"/>
        <v>62.2</v>
      </c>
      <c r="T12" s="18" t="s">
        <v>113</v>
      </c>
      <c r="U12" s="18" t="s">
        <v>114</v>
      </c>
    </row>
    <row r="13" spans="1:21" ht="15">
      <c r="A13" s="63">
        <f t="shared" si="2"/>
        <v>7</v>
      </c>
      <c r="B13" s="19">
        <v>1674305</v>
      </c>
      <c r="C13" s="19" t="s">
        <v>68</v>
      </c>
      <c r="D13" s="27">
        <v>75</v>
      </c>
      <c r="E13" s="27" t="s">
        <v>15</v>
      </c>
      <c r="F13" s="27">
        <v>73</v>
      </c>
      <c r="G13" s="27" t="s">
        <v>15</v>
      </c>
      <c r="H13" s="28"/>
      <c r="I13" s="28"/>
      <c r="J13" s="28"/>
      <c r="K13" s="28"/>
      <c r="L13" s="27">
        <v>66</v>
      </c>
      <c r="M13" s="27" t="s">
        <v>15</v>
      </c>
      <c r="N13" s="27">
        <v>53</v>
      </c>
      <c r="O13" s="27" t="s">
        <v>21</v>
      </c>
      <c r="P13" s="27">
        <v>50</v>
      </c>
      <c r="Q13" s="27" t="s">
        <v>21</v>
      </c>
      <c r="R13" s="28">
        <f t="shared" si="0"/>
        <v>317</v>
      </c>
      <c r="S13" s="28">
        <f t="shared" si="1"/>
        <v>63.4</v>
      </c>
      <c r="T13" s="18" t="s">
        <v>113</v>
      </c>
      <c r="U13" s="18" t="s">
        <v>114</v>
      </c>
    </row>
    <row r="14" spans="1:21" ht="15">
      <c r="A14" s="63">
        <f t="shared" si="2"/>
        <v>8</v>
      </c>
      <c r="B14" s="19">
        <v>1674306</v>
      </c>
      <c r="C14" s="19" t="s">
        <v>69</v>
      </c>
      <c r="D14" s="27">
        <v>67</v>
      </c>
      <c r="E14" s="27" t="s">
        <v>12</v>
      </c>
      <c r="F14" s="27">
        <v>45</v>
      </c>
      <c r="G14" s="27" t="s">
        <v>29</v>
      </c>
      <c r="H14" s="28"/>
      <c r="I14" s="28"/>
      <c r="J14" s="28"/>
      <c r="K14" s="28"/>
      <c r="L14" s="27">
        <v>39</v>
      </c>
      <c r="M14" s="27" t="s">
        <v>21</v>
      </c>
      <c r="N14" s="27">
        <v>50</v>
      </c>
      <c r="O14" s="27" t="s">
        <v>21</v>
      </c>
      <c r="P14" s="27">
        <v>43</v>
      </c>
      <c r="Q14" s="27" t="s">
        <v>29</v>
      </c>
      <c r="R14" s="28">
        <f t="shared" si="0"/>
        <v>244</v>
      </c>
      <c r="S14" s="28">
        <f t="shared" si="1"/>
        <v>48.8</v>
      </c>
      <c r="T14" s="18" t="s">
        <v>113</v>
      </c>
      <c r="U14" s="18" t="s">
        <v>115</v>
      </c>
    </row>
    <row r="15" spans="1:21" ht="15">
      <c r="A15" s="63">
        <f t="shared" si="2"/>
        <v>9</v>
      </c>
      <c r="B15" s="19">
        <v>1674307</v>
      </c>
      <c r="C15" s="19" t="s">
        <v>70</v>
      </c>
      <c r="D15" s="27">
        <v>52</v>
      </c>
      <c r="E15" s="27" t="s">
        <v>21</v>
      </c>
      <c r="F15" s="27">
        <v>83</v>
      </c>
      <c r="G15" s="27" t="s">
        <v>14</v>
      </c>
      <c r="H15" s="28"/>
      <c r="I15" s="28"/>
      <c r="J15" s="28"/>
      <c r="K15" s="28"/>
      <c r="L15" s="27">
        <v>79</v>
      </c>
      <c r="M15" s="27" t="s">
        <v>14</v>
      </c>
      <c r="N15" s="27">
        <v>58</v>
      </c>
      <c r="O15" s="27" t="s">
        <v>19</v>
      </c>
      <c r="P15" s="27">
        <v>75</v>
      </c>
      <c r="Q15" s="27" t="s">
        <v>13</v>
      </c>
      <c r="R15" s="28">
        <f t="shared" si="0"/>
        <v>347</v>
      </c>
      <c r="S15" s="28">
        <f t="shared" si="1"/>
        <v>69.4</v>
      </c>
      <c r="T15" s="18" t="s">
        <v>113</v>
      </c>
      <c r="U15" s="18" t="s">
        <v>114</v>
      </c>
    </row>
    <row r="16" spans="1:21" ht="15">
      <c r="A16" s="63">
        <f t="shared" si="2"/>
        <v>10</v>
      </c>
      <c r="B16" s="19">
        <v>1674308</v>
      </c>
      <c r="C16" s="19" t="s">
        <v>71</v>
      </c>
      <c r="D16" s="27">
        <v>80</v>
      </c>
      <c r="E16" s="27" t="s">
        <v>13</v>
      </c>
      <c r="F16" s="28"/>
      <c r="G16" s="28"/>
      <c r="H16" s="28"/>
      <c r="I16" s="28"/>
      <c r="J16" s="27">
        <v>62</v>
      </c>
      <c r="K16" s="27" t="s">
        <v>21</v>
      </c>
      <c r="L16" s="27">
        <v>33</v>
      </c>
      <c r="M16" s="27" t="s">
        <v>29</v>
      </c>
      <c r="N16" s="27">
        <v>46</v>
      </c>
      <c r="O16" s="27" t="s">
        <v>29</v>
      </c>
      <c r="P16" s="27">
        <v>47</v>
      </c>
      <c r="Q16" s="27" t="s">
        <v>21</v>
      </c>
      <c r="R16" s="28">
        <f t="shared" si="0"/>
        <v>268</v>
      </c>
      <c r="S16" s="28">
        <f t="shared" si="1"/>
        <v>53.6</v>
      </c>
      <c r="T16" s="18" t="s">
        <v>113</v>
      </c>
      <c r="U16" s="18" t="s">
        <v>115</v>
      </c>
    </row>
    <row r="17" spans="1:21" s="43" customFormat="1" ht="15">
      <c r="A17" s="34">
        <f t="shared" si="2"/>
        <v>11</v>
      </c>
      <c r="B17" s="35">
        <v>1674309</v>
      </c>
      <c r="C17" s="35" t="s">
        <v>72</v>
      </c>
      <c r="D17" s="41">
        <v>77</v>
      </c>
      <c r="E17" s="41" t="s">
        <v>13</v>
      </c>
      <c r="F17" s="41">
        <v>91</v>
      </c>
      <c r="G17" s="41" t="s">
        <v>18</v>
      </c>
      <c r="H17" s="42"/>
      <c r="I17" s="42"/>
      <c r="J17" s="42"/>
      <c r="K17" s="42"/>
      <c r="L17" s="41">
        <v>95</v>
      </c>
      <c r="M17" s="41" t="s">
        <v>18</v>
      </c>
      <c r="N17" s="41">
        <v>90</v>
      </c>
      <c r="O17" s="41" t="s">
        <v>14</v>
      </c>
      <c r="P17" s="41">
        <v>89</v>
      </c>
      <c r="Q17" s="41" t="s">
        <v>14</v>
      </c>
      <c r="R17" s="42">
        <f t="shared" si="0"/>
        <v>442</v>
      </c>
      <c r="S17" s="42">
        <f t="shared" si="1"/>
        <v>88.4</v>
      </c>
      <c r="T17" s="37" t="s">
        <v>113</v>
      </c>
      <c r="U17" s="37" t="s">
        <v>114</v>
      </c>
    </row>
    <row r="18" spans="1:21" ht="15">
      <c r="A18" s="63">
        <f t="shared" si="2"/>
        <v>12</v>
      </c>
      <c r="B18" s="19">
        <v>1674310</v>
      </c>
      <c r="C18" s="19" t="s">
        <v>73</v>
      </c>
      <c r="D18" s="27">
        <v>62</v>
      </c>
      <c r="E18" s="27" t="s">
        <v>12</v>
      </c>
      <c r="F18" s="27">
        <v>83</v>
      </c>
      <c r="G18" s="27" t="s">
        <v>14</v>
      </c>
      <c r="H18" s="28"/>
      <c r="I18" s="28"/>
      <c r="J18" s="28"/>
      <c r="K18" s="28"/>
      <c r="L18" s="27">
        <v>52</v>
      </c>
      <c r="M18" s="27" t="s">
        <v>12</v>
      </c>
      <c r="N18" s="27">
        <v>57</v>
      </c>
      <c r="O18" s="27" t="s">
        <v>21</v>
      </c>
      <c r="P18" s="27">
        <v>74</v>
      </c>
      <c r="Q18" s="27" t="s">
        <v>13</v>
      </c>
      <c r="R18" s="28">
        <f t="shared" si="0"/>
        <v>328</v>
      </c>
      <c r="S18" s="28">
        <f t="shared" si="1"/>
        <v>65.6</v>
      </c>
      <c r="T18" s="18" t="s">
        <v>113</v>
      </c>
      <c r="U18" s="18" t="s">
        <v>114</v>
      </c>
    </row>
    <row r="19" spans="1:21" ht="15">
      <c r="A19" s="63">
        <f t="shared" si="2"/>
        <v>13</v>
      </c>
      <c r="B19" s="19">
        <v>1674311</v>
      </c>
      <c r="C19" s="19" t="s">
        <v>74</v>
      </c>
      <c r="D19" s="27">
        <v>68</v>
      </c>
      <c r="E19" s="27" t="s">
        <v>12</v>
      </c>
      <c r="F19" s="27">
        <v>77</v>
      </c>
      <c r="G19" s="27" t="s">
        <v>13</v>
      </c>
      <c r="H19" s="28"/>
      <c r="I19" s="28"/>
      <c r="J19" s="28"/>
      <c r="K19" s="28"/>
      <c r="L19" s="27">
        <v>61</v>
      </c>
      <c r="M19" s="27" t="s">
        <v>15</v>
      </c>
      <c r="N19" s="27">
        <v>56</v>
      </c>
      <c r="O19" s="27" t="s">
        <v>21</v>
      </c>
      <c r="P19" s="27">
        <v>45</v>
      </c>
      <c r="Q19" s="27" t="s">
        <v>29</v>
      </c>
      <c r="R19" s="28">
        <f t="shared" si="0"/>
        <v>307</v>
      </c>
      <c r="S19" s="28">
        <f t="shared" si="1"/>
        <v>61.4</v>
      </c>
      <c r="T19" s="18" t="s">
        <v>113</v>
      </c>
      <c r="U19" s="18" t="s">
        <v>114</v>
      </c>
    </row>
    <row r="20" spans="1:21" ht="15">
      <c r="A20" s="63">
        <f t="shared" si="2"/>
        <v>14</v>
      </c>
      <c r="B20" s="19">
        <v>1674312</v>
      </c>
      <c r="C20" s="19" t="s">
        <v>75</v>
      </c>
      <c r="D20" s="27">
        <v>82</v>
      </c>
      <c r="E20" s="27" t="s">
        <v>14</v>
      </c>
      <c r="F20" s="27">
        <v>92</v>
      </c>
      <c r="G20" s="27" t="s">
        <v>18</v>
      </c>
      <c r="H20" s="28"/>
      <c r="I20" s="28"/>
      <c r="J20" s="28"/>
      <c r="K20" s="28"/>
      <c r="L20" s="27">
        <v>78</v>
      </c>
      <c r="M20" s="27" t="s">
        <v>14</v>
      </c>
      <c r="N20" s="27">
        <v>69</v>
      </c>
      <c r="O20" s="27" t="s">
        <v>15</v>
      </c>
      <c r="P20" s="27">
        <v>62</v>
      </c>
      <c r="Q20" s="27" t="s">
        <v>12</v>
      </c>
      <c r="R20" s="28">
        <f t="shared" si="0"/>
        <v>383</v>
      </c>
      <c r="S20" s="28">
        <f t="shared" si="1"/>
        <v>76.6</v>
      </c>
      <c r="T20" s="18" t="s">
        <v>113</v>
      </c>
      <c r="U20" s="18" t="s">
        <v>114</v>
      </c>
    </row>
    <row r="21" spans="1:21" ht="15">
      <c r="A21" s="63">
        <f t="shared" si="2"/>
        <v>15</v>
      </c>
      <c r="B21" s="19">
        <v>1674313</v>
      </c>
      <c r="C21" s="19" t="s">
        <v>76</v>
      </c>
      <c r="D21" s="27">
        <v>34</v>
      </c>
      <c r="E21" s="27" t="s">
        <v>29</v>
      </c>
      <c r="F21" s="27">
        <v>46</v>
      </c>
      <c r="G21" s="27" t="s">
        <v>29</v>
      </c>
      <c r="H21" s="28"/>
      <c r="I21" s="28"/>
      <c r="J21" s="28"/>
      <c r="K21" s="28"/>
      <c r="L21" s="27">
        <v>39</v>
      </c>
      <c r="M21" s="27" t="s">
        <v>21</v>
      </c>
      <c r="N21" s="27">
        <v>48</v>
      </c>
      <c r="O21" s="27" t="s">
        <v>21</v>
      </c>
      <c r="P21" s="27">
        <v>44</v>
      </c>
      <c r="Q21" s="27" t="s">
        <v>29</v>
      </c>
      <c r="R21" s="28">
        <f t="shared" si="0"/>
        <v>211</v>
      </c>
      <c r="S21" s="28">
        <f t="shared" si="1"/>
        <v>42.2</v>
      </c>
      <c r="T21" s="18" t="s">
        <v>113</v>
      </c>
      <c r="U21" s="18" t="s">
        <v>128</v>
      </c>
    </row>
    <row r="22" spans="1:21" ht="15">
      <c r="A22" s="63">
        <f t="shared" si="2"/>
        <v>16</v>
      </c>
      <c r="B22" s="19">
        <v>1674314</v>
      </c>
      <c r="C22" s="19" t="s">
        <v>77</v>
      </c>
      <c r="D22" s="27">
        <v>43</v>
      </c>
      <c r="E22" s="27" t="s">
        <v>29</v>
      </c>
      <c r="F22" s="27">
        <v>51</v>
      </c>
      <c r="G22" s="27" t="s">
        <v>21</v>
      </c>
      <c r="H22" s="28"/>
      <c r="I22" s="28"/>
      <c r="J22" s="28"/>
      <c r="K22" s="28"/>
      <c r="L22" s="27">
        <v>39</v>
      </c>
      <c r="M22" s="27" t="s">
        <v>21</v>
      </c>
      <c r="N22" s="27">
        <v>41</v>
      </c>
      <c r="O22" s="27" t="s">
        <v>29</v>
      </c>
      <c r="P22" s="27">
        <v>39</v>
      </c>
      <c r="Q22" s="27" t="s">
        <v>29</v>
      </c>
      <c r="R22" s="28">
        <f t="shared" si="0"/>
        <v>213</v>
      </c>
      <c r="S22" s="28">
        <f t="shared" si="1"/>
        <v>42.6</v>
      </c>
      <c r="T22" s="18" t="s">
        <v>113</v>
      </c>
      <c r="U22" s="18" t="s">
        <v>128</v>
      </c>
    </row>
    <row r="23" spans="1:21" ht="15">
      <c r="A23" s="63">
        <f t="shared" si="2"/>
        <v>17</v>
      </c>
      <c r="B23" s="19">
        <v>1674315</v>
      </c>
      <c r="C23" s="19" t="s">
        <v>78</v>
      </c>
      <c r="D23" s="27">
        <v>61</v>
      </c>
      <c r="E23" s="27" t="s">
        <v>19</v>
      </c>
      <c r="F23" s="27">
        <v>62</v>
      </c>
      <c r="G23" s="27" t="s">
        <v>19</v>
      </c>
      <c r="H23" s="28"/>
      <c r="I23" s="28"/>
      <c r="J23" s="28"/>
      <c r="K23" s="28"/>
      <c r="L23" s="27">
        <v>52</v>
      </c>
      <c r="M23" s="27" t="s">
        <v>12</v>
      </c>
      <c r="N23" s="27">
        <v>57</v>
      </c>
      <c r="O23" s="27" t="s">
        <v>21</v>
      </c>
      <c r="P23" s="27">
        <v>48</v>
      </c>
      <c r="Q23" s="27" t="s">
        <v>21</v>
      </c>
      <c r="R23" s="28">
        <f t="shared" si="0"/>
        <v>280</v>
      </c>
      <c r="S23" s="28">
        <f t="shared" si="1"/>
        <v>56</v>
      </c>
      <c r="T23" s="18" t="s">
        <v>113</v>
      </c>
      <c r="U23" s="18" t="s">
        <v>115</v>
      </c>
    </row>
    <row r="24" spans="1:21" ht="15">
      <c r="A24" s="63">
        <f t="shared" si="2"/>
        <v>18</v>
      </c>
      <c r="B24" s="19">
        <v>1674316</v>
      </c>
      <c r="C24" s="19" t="s">
        <v>79</v>
      </c>
      <c r="D24" s="27">
        <v>63</v>
      </c>
      <c r="E24" s="27" t="s">
        <v>12</v>
      </c>
      <c r="F24" s="28"/>
      <c r="G24" s="28"/>
      <c r="H24" s="27">
        <v>80</v>
      </c>
      <c r="I24" s="27" t="s">
        <v>14</v>
      </c>
      <c r="J24" s="28"/>
      <c r="K24" s="28"/>
      <c r="L24" s="27">
        <v>78</v>
      </c>
      <c r="M24" s="27" t="s">
        <v>14</v>
      </c>
      <c r="N24" s="27">
        <v>82</v>
      </c>
      <c r="O24" s="27" t="s">
        <v>13</v>
      </c>
      <c r="P24" s="27">
        <v>95</v>
      </c>
      <c r="Q24" s="27" t="s">
        <v>18</v>
      </c>
      <c r="R24" s="28">
        <f t="shared" si="0"/>
        <v>398</v>
      </c>
      <c r="S24" s="28">
        <f t="shared" si="1"/>
        <v>79.6</v>
      </c>
      <c r="T24" s="18" t="s">
        <v>113</v>
      </c>
      <c r="U24" s="18" t="s">
        <v>114</v>
      </c>
    </row>
    <row r="25" spans="1:21" ht="15">
      <c r="A25" s="63">
        <f t="shared" si="2"/>
        <v>19</v>
      </c>
      <c r="B25" s="19">
        <v>1674317</v>
      </c>
      <c r="C25" s="19" t="s">
        <v>80</v>
      </c>
      <c r="D25" s="27">
        <v>50</v>
      </c>
      <c r="E25" s="27" t="s">
        <v>21</v>
      </c>
      <c r="F25" s="27">
        <v>60</v>
      </c>
      <c r="G25" s="27" t="s">
        <v>19</v>
      </c>
      <c r="H25" s="28"/>
      <c r="I25" s="28"/>
      <c r="J25" s="28"/>
      <c r="K25" s="28"/>
      <c r="L25" s="27">
        <v>46</v>
      </c>
      <c r="M25" s="27" t="s">
        <v>19</v>
      </c>
      <c r="N25" s="27">
        <v>41</v>
      </c>
      <c r="O25" s="27" t="s">
        <v>29</v>
      </c>
      <c r="P25" s="27">
        <v>39</v>
      </c>
      <c r="Q25" s="27" t="s">
        <v>29</v>
      </c>
      <c r="R25" s="28">
        <f t="shared" si="0"/>
        <v>236</v>
      </c>
      <c r="S25" s="28">
        <f t="shared" si="1"/>
        <v>47.2</v>
      </c>
      <c r="T25" s="18" t="s">
        <v>113</v>
      </c>
      <c r="U25" s="18" t="s">
        <v>115</v>
      </c>
    </row>
    <row r="26" spans="1:21" ht="15">
      <c r="A26" s="63">
        <f t="shared" si="2"/>
        <v>20</v>
      </c>
      <c r="B26" s="19">
        <v>1674318</v>
      </c>
      <c r="C26" s="19" t="s">
        <v>81</v>
      </c>
      <c r="D26" s="27">
        <v>62</v>
      </c>
      <c r="E26" s="27" t="s">
        <v>12</v>
      </c>
      <c r="F26" s="27">
        <v>60</v>
      </c>
      <c r="G26" s="27" t="s">
        <v>19</v>
      </c>
      <c r="H26" s="28"/>
      <c r="I26" s="28"/>
      <c r="J26" s="28"/>
      <c r="K26" s="28"/>
      <c r="L26" s="27">
        <v>62</v>
      </c>
      <c r="M26" s="27" t="s">
        <v>15</v>
      </c>
      <c r="N26" s="27">
        <v>51</v>
      </c>
      <c r="O26" s="27" t="s">
        <v>21</v>
      </c>
      <c r="P26" s="27">
        <v>39</v>
      </c>
      <c r="Q26" s="27" t="s">
        <v>29</v>
      </c>
      <c r="R26" s="28">
        <f t="shared" si="0"/>
        <v>274</v>
      </c>
      <c r="S26" s="28">
        <f t="shared" si="1"/>
        <v>54.8</v>
      </c>
      <c r="T26" s="18" t="s">
        <v>113</v>
      </c>
      <c r="U26" s="18" t="s">
        <v>115</v>
      </c>
    </row>
    <row r="27" spans="1:21" ht="15">
      <c r="A27" s="63">
        <f t="shared" si="2"/>
        <v>21</v>
      </c>
      <c r="B27" s="19">
        <v>1674319</v>
      </c>
      <c r="C27" s="19" t="s">
        <v>82</v>
      </c>
      <c r="D27" s="27">
        <v>38</v>
      </c>
      <c r="E27" s="27" t="s">
        <v>29</v>
      </c>
      <c r="F27" s="27">
        <v>71</v>
      </c>
      <c r="G27" s="27" t="s">
        <v>15</v>
      </c>
      <c r="H27" s="28"/>
      <c r="I27" s="28"/>
      <c r="J27" s="28"/>
      <c r="K27" s="28"/>
      <c r="L27" s="27">
        <v>62</v>
      </c>
      <c r="M27" s="27" t="s">
        <v>15</v>
      </c>
      <c r="N27" s="27">
        <v>46</v>
      </c>
      <c r="O27" s="27" t="s">
        <v>29</v>
      </c>
      <c r="P27" s="27">
        <v>41</v>
      </c>
      <c r="Q27" s="27" t="s">
        <v>29</v>
      </c>
      <c r="R27" s="28">
        <f t="shared" si="0"/>
        <v>258</v>
      </c>
      <c r="S27" s="28">
        <f t="shared" si="1"/>
        <v>51.6</v>
      </c>
      <c r="T27" s="18" t="s">
        <v>113</v>
      </c>
      <c r="U27" s="18" t="s">
        <v>115</v>
      </c>
    </row>
    <row r="28" spans="1:21" ht="15">
      <c r="A28" s="63">
        <f t="shared" si="2"/>
        <v>22</v>
      </c>
      <c r="B28" s="19">
        <v>1674320</v>
      </c>
      <c r="C28" s="19" t="s">
        <v>83</v>
      </c>
      <c r="D28" s="27">
        <v>75</v>
      </c>
      <c r="E28" s="27" t="s">
        <v>15</v>
      </c>
      <c r="F28" s="27">
        <v>77</v>
      </c>
      <c r="G28" s="27" t="s">
        <v>13</v>
      </c>
      <c r="H28" s="28"/>
      <c r="I28" s="28"/>
      <c r="J28" s="28"/>
      <c r="K28" s="28"/>
      <c r="L28" s="27">
        <v>66</v>
      </c>
      <c r="M28" s="27" t="s">
        <v>15</v>
      </c>
      <c r="N28" s="27">
        <v>72</v>
      </c>
      <c r="O28" s="27" t="s">
        <v>15</v>
      </c>
      <c r="P28" s="27">
        <v>57</v>
      </c>
      <c r="Q28" s="27" t="s">
        <v>19</v>
      </c>
      <c r="R28" s="28">
        <f t="shared" si="0"/>
        <v>347</v>
      </c>
      <c r="S28" s="28">
        <f t="shared" si="1"/>
        <v>69.4</v>
      </c>
      <c r="T28" s="18" t="s">
        <v>113</v>
      </c>
      <c r="U28" s="18" t="s">
        <v>114</v>
      </c>
    </row>
    <row r="29" spans="1:21" ht="15">
      <c r="A29" s="63">
        <f t="shared" si="2"/>
        <v>23</v>
      </c>
      <c r="B29" s="19">
        <v>1674321</v>
      </c>
      <c r="C29" s="19" t="s">
        <v>84</v>
      </c>
      <c r="D29" s="27">
        <v>78</v>
      </c>
      <c r="E29" s="27" t="s">
        <v>13</v>
      </c>
      <c r="F29" s="28"/>
      <c r="G29" s="28"/>
      <c r="H29" s="28"/>
      <c r="I29" s="28"/>
      <c r="J29" s="27">
        <v>79</v>
      </c>
      <c r="K29" s="27" t="s">
        <v>15</v>
      </c>
      <c r="L29" s="27">
        <v>66</v>
      </c>
      <c r="M29" s="27" t="s">
        <v>15</v>
      </c>
      <c r="N29" s="27">
        <v>72</v>
      </c>
      <c r="O29" s="27" t="s">
        <v>15</v>
      </c>
      <c r="P29" s="27">
        <v>95</v>
      </c>
      <c r="Q29" s="27" t="s">
        <v>18</v>
      </c>
      <c r="R29" s="28">
        <f t="shared" si="0"/>
        <v>390</v>
      </c>
      <c r="S29" s="28">
        <f t="shared" si="1"/>
        <v>78</v>
      </c>
      <c r="T29" s="18" t="s">
        <v>113</v>
      </c>
      <c r="U29" s="18" t="s">
        <v>114</v>
      </c>
    </row>
    <row r="30" spans="1:21" ht="15">
      <c r="A30" s="63">
        <f t="shared" si="2"/>
        <v>24</v>
      </c>
      <c r="B30" s="19">
        <v>1674322</v>
      </c>
      <c r="C30" s="19" t="s">
        <v>85</v>
      </c>
      <c r="D30" s="27">
        <v>52</v>
      </c>
      <c r="E30" s="27" t="s">
        <v>21</v>
      </c>
      <c r="F30" s="27">
        <v>63</v>
      </c>
      <c r="G30" s="27" t="s">
        <v>19</v>
      </c>
      <c r="H30" s="28"/>
      <c r="I30" s="28"/>
      <c r="J30" s="28"/>
      <c r="K30" s="28"/>
      <c r="L30" s="27">
        <v>56</v>
      </c>
      <c r="M30" s="27" t="s">
        <v>12</v>
      </c>
      <c r="N30" s="27">
        <v>44</v>
      </c>
      <c r="O30" s="27" t="s">
        <v>29</v>
      </c>
      <c r="P30" s="27">
        <v>52</v>
      </c>
      <c r="Q30" s="27" t="s">
        <v>19</v>
      </c>
      <c r="R30" s="28">
        <f t="shared" si="0"/>
        <v>267</v>
      </c>
      <c r="S30" s="28">
        <f t="shared" si="1"/>
        <v>53.4</v>
      </c>
      <c r="T30" s="18" t="s">
        <v>113</v>
      </c>
      <c r="U30" s="18" t="s">
        <v>115</v>
      </c>
    </row>
    <row r="31" spans="1:21" ht="15">
      <c r="A31" s="63">
        <f t="shared" si="2"/>
        <v>25</v>
      </c>
      <c r="B31" s="19">
        <v>1674323</v>
      </c>
      <c r="C31" s="19" t="s">
        <v>86</v>
      </c>
      <c r="D31" s="27">
        <v>50</v>
      </c>
      <c r="E31" s="27" t="s">
        <v>21</v>
      </c>
      <c r="F31" s="28"/>
      <c r="G31" s="28"/>
      <c r="H31" s="27">
        <v>55</v>
      </c>
      <c r="I31" s="27" t="s">
        <v>12</v>
      </c>
      <c r="J31" s="28"/>
      <c r="K31" s="28"/>
      <c r="L31" s="27">
        <v>68</v>
      </c>
      <c r="M31" s="27" t="s">
        <v>13</v>
      </c>
      <c r="N31" s="27">
        <v>43</v>
      </c>
      <c r="O31" s="27" t="s">
        <v>29</v>
      </c>
      <c r="P31" s="27">
        <v>67</v>
      </c>
      <c r="Q31" s="27" t="s">
        <v>15</v>
      </c>
      <c r="R31" s="28">
        <f t="shared" si="0"/>
        <v>283</v>
      </c>
      <c r="S31" s="28">
        <f t="shared" si="1"/>
        <v>56.6</v>
      </c>
      <c r="T31" s="18" t="s">
        <v>113</v>
      </c>
      <c r="U31" s="18" t="s">
        <v>115</v>
      </c>
    </row>
    <row r="32" spans="1:21" ht="15">
      <c r="A32" s="63">
        <f t="shared" si="2"/>
        <v>26</v>
      </c>
      <c r="B32" s="19">
        <v>1674324</v>
      </c>
      <c r="C32" s="19" t="s">
        <v>87</v>
      </c>
      <c r="D32" s="27">
        <v>40</v>
      </c>
      <c r="E32" s="27" t="s">
        <v>29</v>
      </c>
      <c r="F32" s="27">
        <v>57</v>
      </c>
      <c r="G32" s="27" t="s">
        <v>19</v>
      </c>
      <c r="H32" s="28"/>
      <c r="I32" s="28"/>
      <c r="J32" s="28"/>
      <c r="K32" s="28"/>
      <c r="L32" s="27">
        <v>46</v>
      </c>
      <c r="M32" s="27" t="s">
        <v>19</v>
      </c>
      <c r="N32" s="27">
        <v>43</v>
      </c>
      <c r="O32" s="27" t="s">
        <v>29</v>
      </c>
      <c r="P32" s="27">
        <v>45</v>
      </c>
      <c r="Q32" s="27" t="s">
        <v>29</v>
      </c>
      <c r="R32" s="28">
        <f t="shared" si="0"/>
        <v>231</v>
      </c>
      <c r="S32" s="28">
        <f t="shared" si="1"/>
        <v>46.2</v>
      </c>
      <c r="T32" s="18" t="s">
        <v>113</v>
      </c>
      <c r="U32" s="18" t="s">
        <v>115</v>
      </c>
    </row>
    <row r="33" spans="1:21" ht="15">
      <c r="A33" s="63">
        <f t="shared" si="2"/>
        <v>27</v>
      </c>
      <c r="B33" s="19">
        <v>1674325</v>
      </c>
      <c r="C33" s="19" t="s">
        <v>88</v>
      </c>
      <c r="D33" s="27">
        <v>60</v>
      </c>
      <c r="E33" s="27" t="s">
        <v>19</v>
      </c>
      <c r="F33" s="27">
        <v>61</v>
      </c>
      <c r="G33" s="27" t="s">
        <v>19</v>
      </c>
      <c r="H33" s="28"/>
      <c r="I33" s="28"/>
      <c r="J33" s="28"/>
      <c r="K33" s="28"/>
      <c r="L33" s="27">
        <v>39</v>
      </c>
      <c r="M33" s="27" t="s">
        <v>21</v>
      </c>
      <c r="N33" s="27">
        <v>46</v>
      </c>
      <c r="O33" s="27" t="s">
        <v>29</v>
      </c>
      <c r="P33" s="27">
        <v>45</v>
      </c>
      <c r="Q33" s="27" t="s">
        <v>29</v>
      </c>
      <c r="R33" s="28">
        <f t="shared" si="0"/>
        <v>251</v>
      </c>
      <c r="S33" s="28">
        <f t="shared" si="1"/>
        <v>50.2</v>
      </c>
      <c r="T33" s="18" t="s">
        <v>113</v>
      </c>
      <c r="U33" s="18" t="s">
        <v>115</v>
      </c>
    </row>
    <row r="34" spans="1:21" ht="15">
      <c r="A34" s="63">
        <f t="shared" si="2"/>
        <v>28</v>
      </c>
      <c r="B34" s="19">
        <v>1674326</v>
      </c>
      <c r="C34" s="19" t="s">
        <v>89</v>
      </c>
      <c r="D34" s="27">
        <v>90</v>
      </c>
      <c r="E34" s="27" t="s">
        <v>18</v>
      </c>
      <c r="F34" s="27">
        <v>85</v>
      </c>
      <c r="G34" s="27" t="s">
        <v>14</v>
      </c>
      <c r="H34" s="28"/>
      <c r="I34" s="28"/>
      <c r="J34" s="28"/>
      <c r="K34" s="28"/>
      <c r="L34" s="27">
        <v>75</v>
      </c>
      <c r="M34" s="27" t="s">
        <v>13</v>
      </c>
      <c r="N34" s="27">
        <v>79</v>
      </c>
      <c r="O34" s="27" t="s">
        <v>13</v>
      </c>
      <c r="P34" s="27">
        <v>69</v>
      </c>
      <c r="Q34" s="27" t="s">
        <v>15</v>
      </c>
      <c r="R34" s="28">
        <f t="shared" si="0"/>
        <v>398</v>
      </c>
      <c r="S34" s="28">
        <f t="shared" si="1"/>
        <v>79.6</v>
      </c>
      <c r="T34" s="18" t="s">
        <v>113</v>
      </c>
      <c r="U34" s="18" t="s">
        <v>114</v>
      </c>
    </row>
    <row r="35" spans="1:21" ht="15">
      <c r="A35" s="63">
        <f t="shared" si="2"/>
        <v>29</v>
      </c>
      <c r="B35" s="19">
        <v>1674327</v>
      </c>
      <c r="C35" s="19" t="s">
        <v>90</v>
      </c>
      <c r="D35" s="27">
        <v>33</v>
      </c>
      <c r="E35" s="27" t="s">
        <v>29</v>
      </c>
      <c r="F35" s="27">
        <v>61</v>
      </c>
      <c r="G35" s="27" t="s">
        <v>19</v>
      </c>
      <c r="H35" s="28"/>
      <c r="I35" s="28"/>
      <c r="J35" s="28"/>
      <c r="K35" s="28"/>
      <c r="L35" s="27">
        <v>44</v>
      </c>
      <c r="M35" s="27" t="s">
        <v>19</v>
      </c>
      <c r="N35" s="27">
        <v>45</v>
      </c>
      <c r="O35" s="27" t="s">
        <v>29</v>
      </c>
      <c r="P35" s="27">
        <v>48</v>
      </c>
      <c r="Q35" s="27" t="s">
        <v>21</v>
      </c>
      <c r="R35" s="28">
        <f t="shared" si="0"/>
        <v>231</v>
      </c>
      <c r="S35" s="28">
        <f t="shared" si="1"/>
        <v>46.2</v>
      </c>
      <c r="T35" s="18" t="s">
        <v>113</v>
      </c>
      <c r="U35" s="18" t="s">
        <v>115</v>
      </c>
    </row>
    <row r="36" spans="1:21" ht="15">
      <c r="A36" s="63">
        <f t="shared" si="2"/>
        <v>30</v>
      </c>
      <c r="B36" s="19">
        <v>1674328</v>
      </c>
      <c r="C36" s="19" t="s">
        <v>91</v>
      </c>
      <c r="D36" s="27">
        <v>70</v>
      </c>
      <c r="E36" s="27" t="s">
        <v>15</v>
      </c>
      <c r="F36" s="27">
        <v>89</v>
      </c>
      <c r="G36" s="27" t="s">
        <v>18</v>
      </c>
      <c r="H36" s="28"/>
      <c r="I36" s="28"/>
      <c r="J36" s="28"/>
      <c r="K36" s="28"/>
      <c r="L36" s="27">
        <v>72</v>
      </c>
      <c r="M36" s="27" t="s">
        <v>13</v>
      </c>
      <c r="N36" s="27">
        <v>72</v>
      </c>
      <c r="O36" s="27" t="s">
        <v>15</v>
      </c>
      <c r="P36" s="27">
        <v>79</v>
      </c>
      <c r="Q36" s="27" t="s">
        <v>13</v>
      </c>
      <c r="R36" s="28">
        <f t="shared" si="0"/>
        <v>382</v>
      </c>
      <c r="S36" s="28">
        <f t="shared" si="1"/>
        <v>76.4</v>
      </c>
      <c r="T36" s="18" t="s">
        <v>113</v>
      </c>
      <c r="U36" s="18" t="s">
        <v>114</v>
      </c>
    </row>
    <row r="37" spans="1:21" ht="15">
      <c r="A37" s="63">
        <f t="shared" si="2"/>
        <v>31</v>
      </c>
      <c r="B37" s="19">
        <v>1674329</v>
      </c>
      <c r="C37" s="19" t="s">
        <v>92</v>
      </c>
      <c r="D37" s="27">
        <v>90</v>
      </c>
      <c r="E37" s="27" t="s">
        <v>18</v>
      </c>
      <c r="F37" s="27">
        <v>69</v>
      </c>
      <c r="G37" s="27" t="s">
        <v>12</v>
      </c>
      <c r="H37" s="28"/>
      <c r="I37" s="28"/>
      <c r="J37" s="28"/>
      <c r="K37" s="28"/>
      <c r="L37" s="27">
        <v>66</v>
      </c>
      <c r="M37" s="27" t="s">
        <v>15</v>
      </c>
      <c r="N37" s="27">
        <v>64</v>
      </c>
      <c r="O37" s="27" t="s">
        <v>12</v>
      </c>
      <c r="P37" s="27">
        <v>65</v>
      </c>
      <c r="Q37" s="27" t="s">
        <v>15</v>
      </c>
      <c r="R37" s="28">
        <f t="shared" si="0"/>
        <v>354</v>
      </c>
      <c r="S37" s="28">
        <f t="shared" si="1"/>
        <v>70.8</v>
      </c>
      <c r="T37" s="18" t="s">
        <v>113</v>
      </c>
      <c r="U37" s="18" t="s">
        <v>114</v>
      </c>
    </row>
    <row r="38" spans="1:21" ht="15">
      <c r="A38" s="63">
        <f t="shared" si="2"/>
        <v>32</v>
      </c>
      <c r="B38" s="19">
        <v>1674330</v>
      </c>
      <c r="C38" s="19" t="s">
        <v>93</v>
      </c>
      <c r="D38" s="27">
        <v>64</v>
      </c>
      <c r="E38" s="27" t="s">
        <v>12</v>
      </c>
      <c r="F38" s="28"/>
      <c r="G38" s="28"/>
      <c r="H38" s="28"/>
      <c r="I38" s="28"/>
      <c r="J38" s="27">
        <v>76</v>
      </c>
      <c r="K38" s="27" t="s">
        <v>12</v>
      </c>
      <c r="L38" s="27">
        <v>69</v>
      </c>
      <c r="M38" s="27" t="s">
        <v>13</v>
      </c>
      <c r="N38" s="27">
        <v>74</v>
      </c>
      <c r="O38" s="27" t="s">
        <v>15</v>
      </c>
      <c r="P38" s="27">
        <v>73</v>
      </c>
      <c r="Q38" s="27" t="s">
        <v>13</v>
      </c>
      <c r="R38" s="28">
        <f t="shared" si="0"/>
        <v>356</v>
      </c>
      <c r="S38" s="28">
        <f t="shared" si="1"/>
        <v>71.2</v>
      </c>
      <c r="T38" s="18" t="s">
        <v>113</v>
      </c>
      <c r="U38" s="18" t="s">
        <v>114</v>
      </c>
    </row>
    <row r="39" spans="1:21" ht="15">
      <c r="A39" s="63">
        <f t="shared" si="2"/>
        <v>33</v>
      </c>
      <c r="B39" s="19">
        <v>1674331</v>
      </c>
      <c r="C39" s="19" t="s">
        <v>94</v>
      </c>
      <c r="D39" s="27">
        <v>69</v>
      </c>
      <c r="E39" s="27" t="s">
        <v>12</v>
      </c>
      <c r="F39" s="27">
        <v>73</v>
      </c>
      <c r="G39" s="27" t="s">
        <v>15</v>
      </c>
      <c r="H39" s="28"/>
      <c r="I39" s="28"/>
      <c r="J39" s="28"/>
      <c r="K39" s="28"/>
      <c r="L39" s="27">
        <v>66</v>
      </c>
      <c r="M39" s="27" t="s">
        <v>15</v>
      </c>
      <c r="N39" s="27">
        <v>64</v>
      </c>
      <c r="O39" s="27" t="s">
        <v>12</v>
      </c>
      <c r="P39" s="27">
        <v>84</v>
      </c>
      <c r="Q39" s="27" t="s">
        <v>14</v>
      </c>
      <c r="R39" s="28">
        <f t="shared" si="0"/>
        <v>356</v>
      </c>
      <c r="S39" s="28">
        <f t="shared" si="1"/>
        <v>71.2</v>
      </c>
      <c r="T39" s="18" t="s">
        <v>113</v>
      </c>
      <c r="U39" s="18" t="s">
        <v>114</v>
      </c>
    </row>
    <row r="40" spans="2:21" ht="15">
      <c r="B40" s="22"/>
      <c r="C40" s="2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2:21" ht="15"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ht="15">
      <c r="B42" s="32" t="s">
        <v>116</v>
      </c>
      <c r="C42" s="32"/>
      <c r="D42" s="32"/>
      <c r="E42" s="3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ht="15">
      <c r="B43" s="5">
        <v>1</v>
      </c>
      <c r="C43" s="19" t="s">
        <v>72</v>
      </c>
      <c r="D43" s="5">
        <v>88.4</v>
      </c>
      <c r="E43" s="2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ht="15">
      <c r="B44" s="5">
        <v>2</v>
      </c>
      <c r="C44" s="19" t="s">
        <v>79</v>
      </c>
      <c r="D44" s="5">
        <v>79.6</v>
      </c>
      <c r="E44" s="2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ht="15">
      <c r="B45" s="5">
        <v>3</v>
      </c>
      <c r="C45" s="19" t="s">
        <v>89</v>
      </c>
      <c r="D45" s="5">
        <v>79.6</v>
      </c>
      <c r="E45" s="2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5" ht="15">
      <c r="B46" s="23"/>
      <c r="C46" s="23"/>
      <c r="D46" s="24"/>
      <c r="E46" s="24"/>
    </row>
  </sheetData>
  <mergeCells count="3">
    <mergeCell ref="B2:U2"/>
    <mergeCell ref="B3:U3"/>
    <mergeCell ref="B4:U4"/>
  </mergeCells>
  <printOptions horizontalCentered="1"/>
  <pageMargins left="0.2" right="0.2" top="0.25" bottom="0.25" header="0.3" footer="0.3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4"/>
  <sheetViews>
    <sheetView workbookViewId="0" topLeftCell="A28">
      <selection activeCell="D4" sqref="D4:J4"/>
    </sheetView>
  </sheetViews>
  <sheetFormatPr defaultColWidth="9.140625" defaultRowHeight="15"/>
  <cols>
    <col min="1" max="1" width="9.140625" style="66" customWidth="1"/>
    <col min="2" max="2" width="9.140625" style="13" customWidth="1"/>
    <col min="3" max="3" width="25.421875" style="13" customWidth="1"/>
    <col min="4" max="4" width="9.00390625" style="66" customWidth="1"/>
    <col min="5" max="5" width="9.28125" style="66" customWidth="1"/>
    <col min="6" max="6" width="6.8515625" style="66" customWidth="1"/>
    <col min="7" max="7" width="9.57421875" style="66" customWidth="1"/>
    <col min="8" max="8" width="7.8515625" style="66" customWidth="1"/>
    <col min="9" max="9" width="9.421875" style="66" customWidth="1"/>
    <col min="10" max="16384" width="9.140625" style="1" customWidth="1"/>
  </cols>
  <sheetData>
    <row r="2" spans="2:10" ht="15">
      <c r="B2" s="76" t="s">
        <v>117</v>
      </c>
      <c r="C2" s="76"/>
      <c r="D2" s="76"/>
      <c r="E2" s="76"/>
      <c r="F2" s="76"/>
      <c r="G2" s="76"/>
      <c r="H2" s="76"/>
      <c r="I2" s="76"/>
      <c r="J2" s="76"/>
    </row>
    <row r="3" spans="2:10" ht="15">
      <c r="B3" s="99" t="s">
        <v>156</v>
      </c>
      <c r="C3" s="99"/>
      <c r="D3" s="99"/>
      <c r="E3" s="99"/>
      <c r="F3" s="99"/>
      <c r="G3" s="99"/>
      <c r="H3" s="99"/>
      <c r="I3" s="99"/>
      <c r="J3" s="99"/>
    </row>
    <row r="4" spans="2:10" s="72" customFormat="1" ht="33" customHeight="1">
      <c r="B4" s="73" t="s">
        <v>101</v>
      </c>
      <c r="C4" s="73"/>
      <c r="D4" s="74" t="s">
        <v>157</v>
      </c>
      <c r="E4" s="74" t="s">
        <v>158</v>
      </c>
      <c r="F4" s="74" t="s">
        <v>162</v>
      </c>
      <c r="G4" s="74" t="s">
        <v>159</v>
      </c>
      <c r="H4" s="73" t="s">
        <v>160</v>
      </c>
      <c r="I4" s="73" t="s">
        <v>161</v>
      </c>
      <c r="J4" s="75" t="s">
        <v>162</v>
      </c>
    </row>
    <row r="5" spans="1:10" ht="15">
      <c r="A5" s="66">
        <v>1</v>
      </c>
      <c r="B5" s="39">
        <v>1674257</v>
      </c>
      <c r="C5" s="39" t="s">
        <v>11</v>
      </c>
      <c r="D5" s="40">
        <v>6103</v>
      </c>
      <c r="E5" s="40">
        <v>1324346</v>
      </c>
      <c r="F5" s="40"/>
      <c r="G5" s="40"/>
      <c r="H5" s="40">
        <v>1141</v>
      </c>
      <c r="I5" s="18"/>
      <c r="J5" s="71"/>
    </row>
    <row r="6" spans="1:10" ht="15">
      <c r="A6" s="66">
        <f>+A5+1</f>
        <v>2</v>
      </c>
      <c r="B6" s="39">
        <v>1674258</v>
      </c>
      <c r="C6" s="39" t="s">
        <v>17</v>
      </c>
      <c r="D6" s="40">
        <f>+D5+1</f>
        <v>6104</v>
      </c>
      <c r="E6" s="40">
        <f>+E5+1</f>
        <v>1324347</v>
      </c>
      <c r="F6" s="40"/>
      <c r="G6" s="40"/>
      <c r="H6" s="40">
        <f>+H5+1</f>
        <v>1142</v>
      </c>
      <c r="I6" s="18"/>
      <c r="J6" s="71"/>
    </row>
    <row r="7" spans="1:10" ht="15">
      <c r="A7" s="66">
        <f>+A6+1</f>
        <v>3</v>
      </c>
      <c r="B7" s="39">
        <v>1674259</v>
      </c>
      <c r="C7" s="39" t="s">
        <v>20</v>
      </c>
      <c r="D7" s="40">
        <f>+D6+1</f>
        <v>6105</v>
      </c>
      <c r="E7" s="40">
        <f aca="true" t="shared" si="0" ref="E7:E46">+E6+1</f>
        <v>1324348</v>
      </c>
      <c r="F7" s="40"/>
      <c r="G7" s="40"/>
      <c r="H7" s="40">
        <f aca="true" t="shared" si="1" ref="H7:H46">+H6+1</f>
        <v>1143</v>
      </c>
      <c r="I7" s="18"/>
      <c r="J7" s="71"/>
    </row>
    <row r="8" spans="1:10" ht="15">
      <c r="A8" s="66">
        <v>4</v>
      </c>
      <c r="B8" s="39">
        <v>1674260</v>
      </c>
      <c r="C8" s="39" t="s">
        <v>22</v>
      </c>
      <c r="D8" s="40">
        <f aca="true" t="shared" si="2" ref="D8:D46">+D7+1</f>
        <v>6106</v>
      </c>
      <c r="E8" s="40">
        <f t="shared" si="0"/>
        <v>1324349</v>
      </c>
      <c r="F8" s="40"/>
      <c r="G8" s="18"/>
      <c r="H8" s="40">
        <f t="shared" si="1"/>
        <v>1144</v>
      </c>
      <c r="I8" s="40"/>
      <c r="J8" s="71"/>
    </row>
    <row r="9" spans="1:10" ht="15">
      <c r="A9" s="66">
        <f>+A8+1</f>
        <v>5</v>
      </c>
      <c r="B9" s="39">
        <v>1674261</v>
      </c>
      <c r="C9" s="39" t="s">
        <v>23</v>
      </c>
      <c r="D9" s="40">
        <f t="shared" si="2"/>
        <v>6107</v>
      </c>
      <c r="E9" s="40">
        <f t="shared" si="0"/>
        <v>1324350</v>
      </c>
      <c r="F9" s="40"/>
      <c r="G9" s="18"/>
      <c r="H9" s="40">
        <f t="shared" si="1"/>
        <v>1145</v>
      </c>
      <c r="I9" s="40"/>
      <c r="J9" s="71"/>
    </row>
    <row r="10" spans="1:10" ht="15">
      <c r="A10" s="66">
        <f aca="true" t="shared" si="3" ref="A10:A46">+A9+1</f>
        <v>6</v>
      </c>
      <c r="B10" s="39">
        <v>1674262</v>
      </c>
      <c r="C10" s="39" t="s">
        <v>24</v>
      </c>
      <c r="D10" s="40">
        <f t="shared" si="2"/>
        <v>6108</v>
      </c>
      <c r="E10" s="40">
        <f t="shared" si="0"/>
        <v>1324351</v>
      </c>
      <c r="F10" s="40"/>
      <c r="G10" s="40"/>
      <c r="H10" s="40">
        <f t="shared" si="1"/>
        <v>1146</v>
      </c>
      <c r="I10" s="18"/>
      <c r="J10" s="71"/>
    </row>
    <row r="11" spans="1:10" ht="15">
      <c r="A11" s="66">
        <f t="shared" si="3"/>
        <v>7</v>
      </c>
      <c r="B11" s="39">
        <v>1674263</v>
      </c>
      <c r="C11" s="39" t="s">
        <v>25</v>
      </c>
      <c r="D11" s="40">
        <f t="shared" si="2"/>
        <v>6109</v>
      </c>
      <c r="E11" s="40">
        <f t="shared" si="0"/>
        <v>1324352</v>
      </c>
      <c r="F11" s="40"/>
      <c r="G11" s="40"/>
      <c r="H11" s="40">
        <f t="shared" si="1"/>
        <v>1147</v>
      </c>
      <c r="I11" s="18"/>
      <c r="J11" s="71"/>
    </row>
    <row r="12" spans="1:10" ht="15">
      <c r="A12" s="66">
        <f t="shared" si="3"/>
        <v>8</v>
      </c>
      <c r="B12" s="39">
        <v>1674264</v>
      </c>
      <c r="C12" s="39" t="s">
        <v>26</v>
      </c>
      <c r="D12" s="40">
        <f t="shared" si="2"/>
        <v>6110</v>
      </c>
      <c r="E12" s="40">
        <f t="shared" si="0"/>
        <v>1324353</v>
      </c>
      <c r="F12" s="40"/>
      <c r="G12" s="40"/>
      <c r="H12" s="40">
        <f t="shared" si="1"/>
        <v>1148</v>
      </c>
      <c r="I12" s="18"/>
      <c r="J12" s="71"/>
    </row>
    <row r="13" spans="1:10" ht="15">
      <c r="A13" s="66">
        <f t="shared" si="3"/>
        <v>9</v>
      </c>
      <c r="B13" s="39">
        <v>1674265</v>
      </c>
      <c r="C13" s="39" t="s">
        <v>27</v>
      </c>
      <c r="D13" s="40">
        <f t="shared" si="2"/>
        <v>6111</v>
      </c>
      <c r="E13" s="40">
        <f t="shared" si="0"/>
        <v>1324354</v>
      </c>
      <c r="F13" s="40"/>
      <c r="G13" s="40"/>
      <c r="H13" s="40">
        <f t="shared" si="1"/>
        <v>1149</v>
      </c>
      <c r="I13" s="18"/>
      <c r="J13" s="71"/>
    </row>
    <row r="14" spans="1:10" ht="15">
      <c r="A14" s="66">
        <f t="shared" si="3"/>
        <v>10</v>
      </c>
      <c r="B14" s="39">
        <v>1674266</v>
      </c>
      <c r="C14" s="39" t="s">
        <v>28</v>
      </c>
      <c r="D14" s="40">
        <f t="shared" si="2"/>
        <v>6112</v>
      </c>
      <c r="E14" s="40">
        <f t="shared" si="0"/>
        <v>1324355</v>
      </c>
      <c r="F14" s="40"/>
      <c r="G14" s="18"/>
      <c r="H14" s="40">
        <f t="shared" si="1"/>
        <v>1150</v>
      </c>
      <c r="I14" s="40"/>
      <c r="J14" s="71"/>
    </row>
    <row r="15" spans="1:10" ht="15">
      <c r="A15" s="66">
        <f t="shared" si="3"/>
        <v>11</v>
      </c>
      <c r="B15" s="39">
        <v>1674267</v>
      </c>
      <c r="C15" s="39" t="s">
        <v>30</v>
      </c>
      <c r="D15" s="40">
        <f t="shared" si="2"/>
        <v>6113</v>
      </c>
      <c r="E15" s="40">
        <f t="shared" si="0"/>
        <v>1324356</v>
      </c>
      <c r="F15" s="40"/>
      <c r="G15" s="40"/>
      <c r="H15" s="40">
        <f t="shared" si="1"/>
        <v>1151</v>
      </c>
      <c r="I15" s="18"/>
      <c r="J15" s="71"/>
    </row>
    <row r="16" spans="1:10" ht="15">
      <c r="A16" s="66">
        <f t="shared" si="3"/>
        <v>12</v>
      </c>
      <c r="B16" s="39">
        <v>1674268</v>
      </c>
      <c r="C16" s="39" t="s">
        <v>31</v>
      </c>
      <c r="D16" s="40">
        <f t="shared" si="2"/>
        <v>6114</v>
      </c>
      <c r="E16" s="40">
        <f t="shared" si="0"/>
        <v>1324357</v>
      </c>
      <c r="F16" s="40"/>
      <c r="G16" s="40"/>
      <c r="H16" s="40">
        <f t="shared" si="1"/>
        <v>1152</v>
      </c>
      <c r="I16" s="18"/>
      <c r="J16" s="71"/>
    </row>
    <row r="17" spans="1:10" ht="15">
      <c r="A17" s="66">
        <f t="shared" si="3"/>
        <v>13</v>
      </c>
      <c r="B17" s="39">
        <v>1674269</v>
      </c>
      <c r="C17" s="39" t="s">
        <v>32</v>
      </c>
      <c r="D17" s="40">
        <f t="shared" si="2"/>
        <v>6115</v>
      </c>
      <c r="E17" s="40">
        <f t="shared" si="0"/>
        <v>1324358</v>
      </c>
      <c r="F17" s="40"/>
      <c r="G17" s="40"/>
      <c r="H17" s="40">
        <f t="shared" si="1"/>
        <v>1153</v>
      </c>
      <c r="I17" s="18"/>
      <c r="J17" s="71"/>
    </row>
    <row r="18" spans="1:10" ht="15">
      <c r="A18" s="66">
        <f t="shared" si="3"/>
        <v>14</v>
      </c>
      <c r="B18" s="39">
        <v>1674270</v>
      </c>
      <c r="C18" s="39" t="s">
        <v>33</v>
      </c>
      <c r="D18" s="40">
        <f t="shared" si="2"/>
        <v>6116</v>
      </c>
      <c r="E18" s="40">
        <f t="shared" si="0"/>
        <v>1324359</v>
      </c>
      <c r="F18" s="40"/>
      <c r="G18" s="40"/>
      <c r="H18" s="40">
        <f t="shared" si="1"/>
        <v>1154</v>
      </c>
      <c r="I18" s="18"/>
      <c r="J18" s="71"/>
    </row>
    <row r="19" spans="1:10" ht="15">
      <c r="A19" s="66">
        <f t="shared" si="3"/>
        <v>15</v>
      </c>
      <c r="B19" s="39">
        <v>1674271</v>
      </c>
      <c r="C19" s="39" t="s">
        <v>34</v>
      </c>
      <c r="D19" s="40">
        <f t="shared" si="2"/>
        <v>6117</v>
      </c>
      <c r="E19" s="40">
        <f t="shared" si="0"/>
        <v>1324360</v>
      </c>
      <c r="F19" s="40"/>
      <c r="G19" s="40"/>
      <c r="H19" s="40">
        <f t="shared" si="1"/>
        <v>1155</v>
      </c>
      <c r="I19" s="18"/>
      <c r="J19" s="71"/>
    </row>
    <row r="20" spans="1:10" ht="15">
      <c r="A20" s="66">
        <f t="shared" si="3"/>
        <v>16</v>
      </c>
      <c r="B20" s="39">
        <v>1674272</v>
      </c>
      <c r="C20" s="39" t="s">
        <v>35</v>
      </c>
      <c r="D20" s="40">
        <f t="shared" si="2"/>
        <v>6118</v>
      </c>
      <c r="E20" s="40">
        <f t="shared" si="0"/>
        <v>1324361</v>
      </c>
      <c r="F20" s="40"/>
      <c r="G20" s="40"/>
      <c r="H20" s="40">
        <f t="shared" si="1"/>
        <v>1156</v>
      </c>
      <c r="I20" s="18"/>
      <c r="J20" s="71"/>
    </row>
    <row r="21" spans="1:10" ht="15">
      <c r="A21" s="66">
        <f t="shared" si="3"/>
        <v>17</v>
      </c>
      <c r="B21" s="39">
        <v>1674273</v>
      </c>
      <c r="C21" s="39" t="s">
        <v>36</v>
      </c>
      <c r="D21" s="40">
        <f t="shared" si="2"/>
        <v>6119</v>
      </c>
      <c r="E21" s="40">
        <f t="shared" si="0"/>
        <v>1324362</v>
      </c>
      <c r="F21" s="40"/>
      <c r="G21" s="18"/>
      <c r="H21" s="40">
        <f t="shared" si="1"/>
        <v>1157</v>
      </c>
      <c r="I21" s="40"/>
      <c r="J21" s="71"/>
    </row>
    <row r="22" spans="1:10" ht="15">
      <c r="A22" s="66">
        <f t="shared" si="3"/>
        <v>18</v>
      </c>
      <c r="B22" s="39">
        <v>1674274</v>
      </c>
      <c r="C22" s="39" t="s">
        <v>37</v>
      </c>
      <c r="D22" s="40">
        <f t="shared" si="2"/>
        <v>6120</v>
      </c>
      <c r="E22" s="40">
        <f t="shared" si="0"/>
        <v>1324363</v>
      </c>
      <c r="F22" s="40"/>
      <c r="G22" s="18"/>
      <c r="H22" s="40">
        <f t="shared" si="1"/>
        <v>1158</v>
      </c>
      <c r="I22" s="40"/>
      <c r="J22" s="71"/>
    </row>
    <row r="23" spans="1:10" ht="15">
      <c r="A23" s="66">
        <f t="shared" si="3"/>
        <v>19</v>
      </c>
      <c r="B23" s="39">
        <v>1674275</v>
      </c>
      <c r="C23" s="39" t="s">
        <v>38</v>
      </c>
      <c r="D23" s="40">
        <f t="shared" si="2"/>
        <v>6121</v>
      </c>
      <c r="E23" s="40">
        <f t="shared" si="0"/>
        <v>1324364</v>
      </c>
      <c r="F23" s="40"/>
      <c r="G23" s="18"/>
      <c r="H23" s="40">
        <f t="shared" si="1"/>
        <v>1159</v>
      </c>
      <c r="I23" s="40"/>
      <c r="J23" s="71"/>
    </row>
    <row r="24" spans="1:10" ht="15">
      <c r="A24" s="66">
        <f t="shared" si="3"/>
        <v>20</v>
      </c>
      <c r="B24" s="39">
        <v>1674276</v>
      </c>
      <c r="C24" s="39" t="s">
        <v>39</v>
      </c>
      <c r="D24" s="40">
        <f t="shared" si="2"/>
        <v>6122</v>
      </c>
      <c r="E24" s="40">
        <f t="shared" si="0"/>
        <v>1324365</v>
      </c>
      <c r="F24" s="40"/>
      <c r="G24" s="18"/>
      <c r="H24" s="40">
        <f t="shared" si="1"/>
        <v>1160</v>
      </c>
      <c r="I24" s="40"/>
      <c r="J24" s="71"/>
    </row>
    <row r="25" spans="1:10" ht="15">
      <c r="A25" s="66">
        <f t="shared" si="3"/>
        <v>21</v>
      </c>
      <c r="B25" s="39">
        <v>1674277</v>
      </c>
      <c r="C25" s="39" t="s">
        <v>40</v>
      </c>
      <c r="D25" s="40">
        <f t="shared" si="2"/>
        <v>6123</v>
      </c>
      <c r="E25" s="40">
        <f t="shared" si="0"/>
        <v>1324366</v>
      </c>
      <c r="F25" s="40"/>
      <c r="G25" s="40"/>
      <c r="H25" s="40">
        <f t="shared" si="1"/>
        <v>1161</v>
      </c>
      <c r="I25" s="18"/>
      <c r="J25" s="71"/>
    </row>
    <row r="26" spans="1:10" ht="15">
      <c r="A26" s="66">
        <f t="shared" si="3"/>
        <v>22</v>
      </c>
      <c r="B26" s="39">
        <v>1674278</v>
      </c>
      <c r="C26" s="39" t="s">
        <v>41</v>
      </c>
      <c r="D26" s="40">
        <f t="shared" si="2"/>
        <v>6124</v>
      </c>
      <c r="E26" s="40">
        <f t="shared" si="0"/>
        <v>1324367</v>
      </c>
      <c r="F26" s="40"/>
      <c r="G26" s="18"/>
      <c r="H26" s="40">
        <f t="shared" si="1"/>
        <v>1162</v>
      </c>
      <c r="I26" s="40"/>
      <c r="J26" s="71"/>
    </row>
    <row r="27" spans="1:10" ht="15">
      <c r="A27" s="66">
        <f>+A26+1</f>
        <v>23</v>
      </c>
      <c r="B27" s="39">
        <v>1674279</v>
      </c>
      <c r="C27" s="39" t="s">
        <v>42</v>
      </c>
      <c r="D27" s="40">
        <f t="shared" si="2"/>
        <v>6125</v>
      </c>
      <c r="E27" s="40">
        <f t="shared" si="0"/>
        <v>1324368</v>
      </c>
      <c r="F27" s="40"/>
      <c r="G27" s="18"/>
      <c r="H27" s="40">
        <f t="shared" si="1"/>
        <v>1163</v>
      </c>
      <c r="I27" s="40"/>
      <c r="J27" s="71"/>
    </row>
    <row r="28" spans="1:10" ht="15">
      <c r="A28" s="66">
        <f t="shared" si="3"/>
        <v>24</v>
      </c>
      <c r="B28" s="39">
        <v>1674280</v>
      </c>
      <c r="C28" s="39" t="s">
        <v>43</v>
      </c>
      <c r="D28" s="40">
        <f t="shared" si="2"/>
        <v>6126</v>
      </c>
      <c r="E28" s="40">
        <f t="shared" si="0"/>
        <v>1324369</v>
      </c>
      <c r="F28" s="40"/>
      <c r="G28" s="40"/>
      <c r="H28" s="40">
        <f t="shared" si="1"/>
        <v>1164</v>
      </c>
      <c r="I28" s="18"/>
      <c r="J28" s="71"/>
    </row>
    <row r="29" spans="1:10" ht="15">
      <c r="A29" s="66">
        <f t="shared" si="3"/>
        <v>25</v>
      </c>
      <c r="B29" s="39">
        <v>1674281</v>
      </c>
      <c r="C29" s="39" t="s">
        <v>44</v>
      </c>
      <c r="D29" s="40">
        <f t="shared" si="2"/>
        <v>6127</v>
      </c>
      <c r="E29" s="40">
        <f t="shared" si="0"/>
        <v>1324370</v>
      </c>
      <c r="F29" s="40"/>
      <c r="G29" s="40"/>
      <c r="H29" s="40">
        <f t="shared" si="1"/>
        <v>1165</v>
      </c>
      <c r="I29" s="18"/>
      <c r="J29" s="71"/>
    </row>
    <row r="30" spans="1:10" ht="15">
      <c r="A30" s="66">
        <f t="shared" si="3"/>
        <v>26</v>
      </c>
      <c r="B30" s="39">
        <v>1674282</v>
      </c>
      <c r="C30" s="39" t="s">
        <v>45</v>
      </c>
      <c r="D30" s="40">
        <f t="shared" si="2"/>
        <v>6128</v>
      </c>
      <c r="E30" s="40">
        <f t="shared" si="0"/>
        <v>1324371</v>
      </c>
      <c r="F30" s="40"/>
      <c r="G30" s="18"/>
      <c r="H30" s="40">
        <f t="shared" si="1"/>
        <v>1166</v>
      </c>
      <c r="I30" s="40"/>
      <c r="J30" s="71"/>
    </row>
    <row r="31" spans="1:10" ht="15">
      <c r="A31" s="66">
        <f t="shared" si="3"/>
        <v>27</v>
      </c>
      <c r="B31" s="39">
        <v>1674283</v>
      </c>
      <c r="C31" s="39" t="s">
        <v>46</v>
      </c>
      <c r="D31" s="40">
        <f t="shared" si="2"/>
        <v>6129</v>
      </c>
      <c r="E31" s="40">
        <f t="shared" si="0"/>
        <v>1324372</v>
      </c>
      <c r="F31" s="40"/>
      <c r="G31" s="40"/>
      <c r="H31" s="40">
        <f t="shared" si="1"/>
        <v>1167</v>
      </c>
      <c r="I31" s="18"/>
      <c r="J31" s="71"/>
    </row>
    <row r="32" spans="1:10" ht="15">
      <c r="A32" s="66">
        <f t="shared" si="3"/>
        <v>28</v>
      </c>
      <c r="B32" s="39">
        <v>1674284</v>
      </c>
      <c r="C32" s="39" t="s">
        <v>47</v>
      </c>
      <c r="D32" s="40">
        <f t="shared" si="2"/>
        <v>6130</v>
      </c>
      <c r="E32" s="40">
        <f t="shared" si="0"/>
        <v>1324373</v>
      </c>
      <c r="F32" s="40"/>
      <c r="G32" s="18"/>
      <c r="H32" s="40">
        <f t="shared" si="1"/>
        <v>1168</v>
      </c>
      <c r="I32" s="40"/>
      <c r="J32" s="71"/>
    </row>
    <row r="33" spans="1:10" ht="15">
      <c r="A33" s="66">
        <f>+A32+1</f>
        <v>29</v>
      </c>
      <c r="B33" s="39">
        <v>1674285</v>
      </c>
      <c r="C33" s="39" t="s">
        <v>48</v>
      </c>
      <c r="D33" s="40">
        <f t="shared" si="2"/>
        <v>6131</v>
      </c>
      <c r="E33" s="40">
        <f t="shared" si="0"/>
        <v>1324374</v>
      </c>
      <c r="F33" s="40"/>
      <c r="G33" s="40"/>
      <c r="H33" s="40">
        <f t="shared" si="1"/>
        <v>1169</v>
      </c>
      <c r="I33" s="18"/>
      <c r="J33" s="71"/>
    </row>
    <row r="34" spans="1:10" ht="15">
      <c r="A34" s="66">
        <f t="shared" si="3"/>
        <v>30</v>
      </c>
      <c r="B34" s="39">
        <v>1674286</v>
      </c>
      <c r="C34" s="39" t="s">
        <v>49</v>
      </c>
      <c r="D34" s="40">
        <f t="shared" si="2"/>
        <v>6132</v>
      </c>
      <c r="E34" s="40">
        <f t="shared" si="0"/>
        <v>1324375</v>
      </c>
      <c r="F34" s="40"/>
      <c r="G34" s="40"/>
      <c r="H34" s="40">
        <f t="shared" si="1"/>
        <v>1170</v>
      </c>
      <c r="I34" s="18"/>
      <c r="J34" s="71"/>
    </row>
    <row r="35" spans="1:10" ht="15">
      <c r="A35" s="66">
        <f t="shared" si="3"/>
        <v>31</v>
      </c>
      <c r="B35" s="39">
        <v>1674287</v>
      </c>
      <c r="C35" s="39" t="s">
        <v>50</v>
      </c>
      <c r="D35" s="40">
        <f t="shared" si="2"/>
        <v>6133</v>
      </c>
      <c r="E35" s="40">
        <f t="shared" si="0"/>
        <v>1324376</v>
      </c>
      <c r="F35" s="40"/>
      <c r="G35" s="40"/>
      <c r="H35" s="40">
        <f t="shared" si="1"/>
        <v>1171</v>
      </c>
      <c r="I35" s="18"/>
      <c r="J35" s="71"/>
    </row>
    <row r="36" spans="1:10" ht="15">
      <c r="A36" s="66">
        <f t="shared" si="3"/>
        <v>32</v>
      </c>
      <c r="B36" s="39">
        <v>1674288</v>
      </c>
      <c r="C36" s="39" t="s">
        <v>51</v>
      </c>
      <c r="D36" s="40">
        <f t="shared" si="2"/>
        <v>6134</v>
      </c>
      <c r="E36" s="40">
        <f t="shared" si="0"/>
        <v>1324377</v>
      </c>
      <c r="F36" s="40"/>
      <c r="G36" s="18"/>
      <c r="H36" s="40">
        <f t="shared" si="1"/>
        <v>1172</v>
      </c>
      <c r="I36" s="40"/>
      <c r="J36" s="71"/>
    </row>
    <row r="37" spans="1:10" ht="15">
      <c r="A37" s="66">
        <f t="shared" si="3"/>
        <v>33</v>
      </c>
      <c r="B37" s="39">
        <v>1674289</v>
      </c>
      <c r="C37" s="39" t="s">
        <v>52</v>
      </c>
      <c r="D37" s="40">
        <f t="shared" si="2"/>
        <v>6135</v>
      </c>
      <c r="E37" s="40">
        <f t="shared" si="0"/>
        <v>1324378</v>
      </c>
      <c r="F37" s="40"/>
      <c r="G37" s="40"/>
      <c r="H37" s="40">
        <f t="shared" si="1"/>
        <v>1173</v>
      </c>
      <c r="I37" s="18"/>
      <c r="J37" s="71"/>
    </row>
    <row r="38" spans="1:10" ht="15">
      <c r="A38" s="66">
        <f t="shared" si="3"/>
        <v>34</v>
      </c>
      <c r="B38" s="39">
        <v>1674290</v>
      </c>
      <c r="C38" s="39" t="s">
        <v>53</v>
      </c>
      <c r="D38" s="40">
        <f t="shared" si="2"/>
        <v>6136</v>
      </c>
      <c r="E38" s="40">
        <f t="shared" si="0"/>
        <v>1324379</v>
      </c>
      <c r="F38" s="40"/>
      <c r="G38" s="40"/>
      <c r="H38" s="40">
        <f t="shared" si="1"/>
        <v>1174</v>
      </c>
      <c r="I38" s="18"/>
      <c r="J38" s="71"/>
    </row>
    <row r="39" spans="1:10" ht="15">
      <c r="A39" s="66">
        <f t="shared" si="3"/>
        <v>35</v>
      </c>
      <c r="B39" s="39">
        <v>1674291</v>
      </c>
      <c r="C39" s="39" t="s">
        <v>54</v>
      </c>
      <c r="D39" s="40">
        <f t="shared" si="2"/>
        <v>6137</v>
      </c>
      <c r="E39" s="40">
        <f t="shared" si="0"/>
        <v>1324380</v>
      </c>
      <c r="F39" s="40"/>
      <c r="G39" s="40"/>
      <c r="H39" s="40">
        <f t="shared" si="1"/>
        <v>1175</v>
      </c>
      <c r="I39" s="18"/>
      <c r="J39" s="71"/>
    </row>
    <row r="40" spans="1:10" ht="15">
      <c r="A40" s="66">
        <f t="shared" si="3"/>
        <v>36</v>
      </c>
      <c r="B40" s="39">
        <v>1674292</v>
      </c>
      <c r="C40" s="39" t="s">
        <v>55</v>
      </c>
      <c r="D40" s="40">
        <f t="shared" si="2"/>
        <v>6138</v>
      </c>
      <c r="E40" s="40">
        <f t="shared" si="0"/>
        <v>1324381</v>
      </c>
      <c r="F40" s="40"/>
      <c r="G40" s="40"/>
      <c r="H40" s="40">
        <f t="shared" si="1"/>
        <v>1176</v>
      </c>
      <c r="I40" s="18"/>
      <c r="J40" s="71"/>
    </row>
    <row r="41" spans="1:10" ht="15">
      <c r="A41" s="66">
        <f t="shared" si="3"/>
        <v>37</v>
      </c>
      <c r="B41" s="39">
        <v>1674293</v>
      </c>
      <c r="C41" s="39" t="s">
        <v>56</v>
      </c>
      <c r="D41" s="40">
        <f t="shared" si="2"/>
        <v>6139</v>
      </c>
      <c r="E41" s="40">
        <f t="shared" si="0"/>
        <v>1324382</v>
      </c>
      <c r="F41" s="40"/>
      <c r="G41" s="18"/>
      <c r="H41" s="40">
        <f t="shared" si="1"/>
        <v>1177</v>
      </c>
      <c r="I41" s="40"/>
      <c r="J41" s="71"/>
    </row>
    <row r="42" spans="1:10" ht="15">
      <c r="A42" s="66">
        <f t="shared" si="3"/>
        <v>38</v>
      </c>
      <c r="B42" s="39">
        <v>1674294</v>
      </c>
      <c r="C42" s="39" t="s">
        <v>57</v>
      </c>
      <c r="D42" s="40">
        <f t="shared" si="2"/>
        <v>6140</v>
      </c>
      <c r="E42" s="40">
        <f t="shared" si="0"/>
        <v>1324383</v>
      </c>
      <c r="F42" s="40"/>
      <c r="G42" s="40"/>
      <c r="H42" s="40">
        <f t="shared" si="1"/>
        <v>1178</v>
      </c>
      <c r="I42" s="18"/>
      <c r="J42" s="71"/>
    </row>
    <row r="43" spans="1:10" ht="15">
      <c r="A43" s="66">
        <f t="shared" si="3"/>
        <v>39</v>
      </c>
      <c r="B43" s="39">
        <v>1674295</v>
      </c>
      <c r="C43" s="39" t="s">
        <v>58</v>
      </c>
      <c r="D43" s="40">
        <f t="shared" si="2"/>
        <v>6141</v>
      </c>
      <c r="E43" s="40">
        <f t="shared" si="0"/>
        <v>1324384</v>
      </c>
      <c r="F43" s="40"/>
      <c r="G43" s="40"/>
      <c r="H43" s="40">
        <f t="shared" si="1"/>
        <v>1179</v>
      </c>
      <c r="I43" s="18"/>
      <c r="J43" s="71"/>
    </row>
    <row r="44" spans="1:10" ht="15">
      <c r="A44" s="66">
        <f t="shared" si="3"/>
        <v>40</v>
      </c>
      <c r="B44" s="39">
        <v>1674296</v>
      </c>
      <c r="C44" s="39" t="s">
        <v>59</v>
      </c>
      <c r="D44" s="40">
        <f t="shared" si="2"/>
        <v>6142</v>
      </c>
      <c r="E44" s="40">
        <f t="shared" si="0"/>
        <v>1324385</v>
      </c>
      <c r="F44" s="40"/>
      <c r="G44" s="18"/>
      <c r="H44" s="40">
        <f t="shared" si="1"/>
        <v>1180</v>
      </c>
      <c r="I44" s="40"/>
      <c r="J44" s="71"/>
    </row>
    <row r="45" spans="1:10" ht="15">
      <c r="A45" s="66">
        <f t="shared" si="3"/>
        <v>41</v>
      </c>
      <c r="B45" s="39">
        <v>1674297</v>
      </c>
      <c r="C45" s="39" t="s">
        <v>60</v>
      </c>
      <c r="D45" s="40">
        <f t="shared" si="2"/>
        <v>6143</v>
      </c>
      <c r="E45" s="40">
        <f t="shared" si="0"/>
        <v>1324386</v>
      </c>
      <c r="F45" s="40"/>
      <c r="G45" s="18"/>
      <c r="H45" s="40">
        <f t="shared" si="1"/>
        <v>1181</v>
      </c>
      <c r="I45" s="40"/>
      <c r="J45" s="71"/>
    </row>
    <row r="46" spans="1:10" ht="15">
      <c r="A46" s="66">
        <f t="shared" si="3"/>
        <v>42</v>
      </c>
      <c r="B46" s="39">
        <v>1674298</v>
      </c>
      <c r="C46" s="39" t="s">
        <v>61</v>
      </c>
      <c r="D46" s="40">
        <f t="shared" si="2"/>
        <v>6144</v>
      </c>
      <c r="E46" s="40">
        <f t="shared" si="0"/>
        <v>1324387</v>
      </c>
      <c r="F46" s="40"/>
      <c r="G46" s="40"/>
      <c r="H46" s="40">
        <f t="shared" si="1"/>
        <v>1182</v>
      </c>
      <c r="I46" s="18"/>
      <c r="J46" s="71"/>
    </row>
    <row r="47" spans="2:9" ht="15">
      <c r="B47" s="7"/>
      <c r="C47" s="7"/>
      <c r="D47" s="8"/>
      <c r="E47" s="8"/>
      <c r="F47" s="8"/>
      <c r="G47" s="8"/>
      <c r="H47" s="8"/>
      <c r="I47" s="8"/>
    </row>
    <row r="48" spans="2:9" ht="15">
      <c r="B48" s="7"/>
      <c r="C48" s="7"/>
      <c r="D48" s="8"/>
      <c r="E48" s="8"/>
      <c r="F48" s="8"/>
      <c r="G48" s="8"/>
      <c r="H48" s="8"/>
      <c r="I48" s="8"/>
    </row>
    <row r="49" spans="2:9" ht="15">
      <c r="B49" s="78" t="s">
        <v>116</v>
      </c>
      <c r="C49" s="78"/>
      <c r="D49" s="78"/>
      <c r="E49" s="8"/>
      <c r="F49" s="8"/>
      <c r="G49" s="8"/>
      <c r="H49" s="8"/>
      <c r="I49" s="8"/>
    </row>
    <row r="50" spans="2:9" ht="15">
      <c r="B50" s="7"/>
      <c r="C50" s="7"/>
      <c r="D50" s="8"/>
      <c r="E50" s="8"/>
      <c r="F50" s="8"/>
      <c r="G50" s="8"/>
      <c r="H50" s="8"/>
      <c r="I50" s="8"/>
    </row>
    <row r="51" spans="2:9" ht="15">
      <c r="B51" s="3"/>
      <c r="C51" s="3"/>
      <c r="D51" s="4"/>
      <c r="E51" s="4"/>
      <c r="F51" s="4"/>
      <c r="G51" s="4"/>
      <c r="H51" s="4"/>
      <c r="I51" s="4"/>
    </row>
    <row r="52" spans="2:9" ht="15">
      <c r="B52" s="9">
        <v>1</v>
      </c>
      <c r="C52" s="39" t="s">
        <v>38</v>
      </c>
      <c r="D52" s="9">
        <v>94.8</v>
      </c>
      <c r="E52" s="10"/>
      <c r="F52" s="10"/>
      <c r="G52" s="4"/>
      <c r="H52" s="4"/>
      <c r="I52" s="4"/>
    </row>
    <row r="53" spans="2:9" ht="15">
      <c r="B53" s="9">
        <v>2</v>
      </c>
      <c r="C53" s="39" t="s">
        <v>42</v>
      </c>
      <c r="D53" s="9">
        <v>94</v>
      </c>
      <c r="E53" s="11"/>
      <c r="F53" s="11"/>
      <c r="G53" s="4"/>
      <c r="H53" s="4"/>
      <c r="I53" s="4"/>
    </row>
    <row r="54" spans="2:9" ht="15">
      <c r="B54" s="9">
        <v>3</v>
      </c>
      <c r="C54" s="39" t="s">
        <v>51</v>
      </c>
      <c r="D54" s="9">
        <v>89.6</v>
      </c>
      <c r="E54" s="11"/>
      <c r="F54" s="11"/>
      <c r="G54" s="4"/>
      <c r="H54" s="4"/>
      <c r="I54" s="4"/>
    </row>
  </sheetData>
  <mergeCells count="3">
    <mergeCell ref="B49:D49"/>
    <mergeCell ref="B2:J2"/>
    <mergeCell ref="B3:J3"/>
  </mergeCells>
  <printOptions horizontalCentered="1"/>
  <pageMargins left="0.2" right="0.2" top="0.25" bottom="0.25" header="0.3" footer="0.3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kavita</dc:creator>
  <cp:keywords/>
  <dc:description/>
  <cp:lastModifiedBy>Windows User</cp:lastModifiedBy>
  <cp:lastPrinted>2016-06-16T06:18:41Z</cp:lastPrinted>
  <dcterms:created xsi:type="dcterms:W3CDTF">2016-05-21T06:16:39Z</dcterms:created>
  <dcterms:modified xsi:type="dcterms:W3CDTF">2019-05-03T05:22:57Z</dcterms:modified>
  <cp:category/>
  <cp:version/>
  <cp:contentType/>
  <cp:contentStatus/>
</cp:coreProperties>
</file>