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0" windowWidth="19320" windowHeight="7875" firstSheet="2" activeTab="7"/>
  </bookViews>
  <sheets>
    <sheet name="FINAL" sheetId="2" r:id="rId1"/>
    <sheet name="FINAL (3)" sheetId="15" r:id="rId2"/>
    <sheet name="Sheet1" sheetId="9" r:id="rId3"/>
    <sheet name="Sheet3" sheetId="12" r:id="rId4"/>
    <sheet name="Sheet4" sheetId="13" r:id="rId5"/>
    <sheet name="FINAL (2)" sheetId="14" r:id="rId6"/>
    <sheet name="FINAL (4)" sheetId="16" r:id="rId7"/>
    <sheet name="FINAL (5)" sheetId="17" r:id="rId8"/>
  </sheets>
  <definedNames/>
  <calcPr calcId="124519"/>
</workbook>
</file>

<file path=xl/sharedStrings.xml><?xml version="1.0" encoding="utf-8"?>
<sst xmlns="http://schemas.openxmlformats.org/spreadsheetml/2006/main" count="2788" uniqueCount="193">
  <si>
    <t>D</t>
  </si>
  <si>
    <t>GP</t>
  </si>
  <si>
    <t>CGPA</t>
  </si>
  <si>
    <t>Grade</t>
  </si>
  <si>
    <t>002</t>
  </si>
  <si>
    <t>041</t>
  </si>
  <si>
    <t>086</t>
  </si>
  <si>
    <t>087</t>
  </si>
  <si>
    <t>Roll no</t>
  </si>
  <si>
    <t>Name</t>
  </si>
  <si>
    <t>B1</t>
  </si>
  <si>
    <t>C1</t>
  </si>
  <si>
    <t>C2</t>
  </si>
  <si>
    <t>B2</t>
  </si>
  <si>
    <t>A2</t>
  </si>
  <si>
    <t>A1</t>
  </si>
  <si>
    <t>BAL BHARATI PUBLIC SCHOOL, CRWS , NISHATPURA,BHOPAL</t>
  </si>
  <si>
    <t>RESULT</t>
  </si>
  <si>
    <t>In Number</t>
  </si>
  <si>
    <t>Total Number of Students appeared</t>
  </si>
  <si>
    <t>Total Number of students passed</t>
  </si>
  <si>
    <t xml:space="preserve">No of students Eligible for Improvement of Performance (EIOP) </t>
  </si>
  <si>
    <t>No. of students who have obtained CGPA=10</t>
  </si>
  <si>
    <t>No. of students who have obtained CGPA &gt;=9.0 &amp; &lt;10.0</t>
  </si>
  <si>
    <t>No. of students who have obtained CGPA &gt;=8.0 &amp;  &lt;9.0</t>
  </si>
  <si>
    <t>No. of students who have obtained CGPA &gt;= 7.0 &amp; &lt;8.0</t>
  </si>
  <si>
    <t>No. of students who have obtained CGPA &gt;= 6.0 &amp; &lt;7.0</t>
  </si>
  <si>
    <t>No. of students who have obtained CGPA &gt;= 5.0 &amp; &lt;6.0</t>
  </si>
  <si>
    <t>No. of students who have obtained CGPA &gt;= 4.0 &amp; &lt;5.0</t>
  </si>
  <si>
    <t>Total Number of A1</t>
  </si>
  <si>
    <t>Total Number of A1 &amp; A2</t>
  </si>
  <si>
    <t>Students getting A1 in 5 subjects</t>
  </si>
  <si>
    <t>Students getting A1 and A2 in 5 subjects</t>
  </si>
  <si>
    <t xml:space="preserve">Total Number of B1 and B2 </t>
  </si>
  <si>
    <t>School Average (Cumulative Grade Point Average)</t>
  </si>
  <si>
    <t>% (Wherever applicable)</t>
  </si>
  <si>
    <t>% AGE</t>
  </si>
  <si>
    <t>PASS</t>
  </si>
  <si>
    <t xml:space="preserve">English </t>
  </si>
  <si>
    <t xml:space="preserve">Hindi </t>
  </si>
  <si>
    <t xml:space="preserve">Maths </t>
  </si>
  <si>
    <t xml:space="preserve">Science </t>
  </si>
  <si>
    <t xml:space="preserve">S. Studies </t>
  </si>
  <si>
    <t>Highest CGPA Holders</t>
  </si>
  <si>
    <t>BAL BHARATI PUBLIC SCHOOL, CRWS, NISHATPURA, BHOPAL.</t>
  </si>
  <si>
    <t xml:space="preserve">RESULT ANALYSIS </t>
  </si>
  <si>
    <t>A. As a whole:-</t>
  </si>
  <si>
    <t>No. of students Appeared</t>
  </si>
  <si>
    <t>No. of students Passed</t>
  </si>
  <si>
    <t>No. of students with compartment</t>
  </si>
  <si>
    <t>No. of students failed</t>
  </si>
  <si>
    <t>No. of students with first division</t>
  </si>
  <si>
    <t>No. of students with second division</t>
  </si>
  <si>
    <t>No. of students with third division</t>
  </si>
  <si>
    <t>Students scoring 90% and above</t>
  </si>
  <si>
    <t>Students scoring 80% - 89.8%</t>
  </si>
  <si>
    <t>Students scoring 70% - 79.8%</t>
  </si>
  <si>
    <t>Students scoring 60% - 69.8%</t>
  </si>
  <si>
    <t>Students scoring 50% - 59.8%</t>
  </si>
  <si>
    <t>Students scoring 33% - 49.8%</t>
  </si>
  <si>
    <t>E. Subject wise Analysis:</t>
  </si>
  <si>
    <t>S. No.</t>
  </si>
  <si>
    <t>Subject</t>
  </si>
  <si>
    <t>Students Appeared</t>
  </si>
  <si>
    <t>Subject  Average</t>
  </si>
  <si>
    <t>Total          (A1 &amp; A2)</t>
  </si>
  <si>
    <t>English</t>
  </si>
  <si>
    <t>Maths</t>
  </si>
  <si>
    <t>Biology</t>
  </si>
  <si>
    <t>Nil</t>
  </si>
  <si>
    <t>Physics</t>
  </si>
  <si>
    <t>Chemistry</t>
  </si>
  <si>
    <t>Hindi</t>
  </si>
  <si>
    <t>Accountancy</t>
  </si>
  <si>
    <t>B. Studies</t>
  </si>
  <si>
    <t>Economics</t>
  </si>
  <si>
    <t>Year</t>
  </si>
  <si>
    <t>2012-2013</t>
  </si>
  <si>
    <t>2011-2012</t>
  </si>
  <si>
    <t>2010-2011</t>
  </si>
  <si>
    <t>2009-2010</t>
  </si>
  <si>
    <t>2008-2009</t>
  </si>
  <si>
    <t>No. of students appeared</t>
  </si>
  <si>
    <t>No. of students passed</t>
  </si>
  <si>
    <t>No. of students with First Division</t>
  </si>
  <si>
    <t>No. of students with Second Division</t>
  </si>
  <si>
    <t>No. of students with Third Division</t>
  </si>
  <si>
    <t>Average Marks in subjects</t>
  </si>
  <si>
    <t>Computer Science</t>
  </si>
  <si>
    <t>Social Studies</t>
  </si>
  <si>
    <t>Highest in the Subject @CGPA</t>
  </si>
  <si>
    <t>No. of EIOP's</t>
  </si>
  <si>
    <t>B. Number of students as per aggregate marks:</t>
  </si>
  <si>
    <t>Subject wise Analysis:</t>
  </si>
  <si>
    <t>RESULT-CBSE CLASS-X  2013-2014</t>
  </si>
  <si>
    <t>Result Analysis for 2008-09, 2009-10, 2010-11, 2011-12, 2012-13 &amp; 2013-2014</t>
  </si>
  <si>
    <t>2013-2014</t>
  </si>
  <si>
    <t>ADESH MATHANKAR</t>
  </si>
  <si>
    <t>ADITYA RAI</t>
  </si>
  <si>
    <t>AMAN BATHRE</t>
  </si>
  <si>
    <t>ANSHU MALVIYA</t>
  </si>
  <si>
    <t>ASHUTOSH PATEL</t>
  </si>
  <si>
    <t>DEEPAK SAH</t>
  </si>
  <si>
    <t>HARSHIT KHARE</t>
  </si>
  <si>
    <t>JALAJ SIROLIYA</t>
  </si>
  <si>
    <t>KOPAL DHARMICK</t>
  </si>
  <si>
    <t>MUSKAN VERMA</t>
  </si>
  <si>
    <t>NIKET VISHWAKARMA</t>
  </si>
  <si>
    <t>PRINSHU GOSWAMI</t>
  </si>
  <si>
    <t>RISHIKA ANAND</t>
  </si>
  <si>
    <t>SHIREEN KHAN</t>
  </si>
  <si>
    <t>SHIVAM SARATHE</t>
  </si>
  <si>
    <t>SHUBHAM NIMORIYA</t>
  </si>
  <si>
    <t>SIMMI BARHONIYA</t>
  </si>
  <si>
    <t>STUTI SHARMA</t>
  </si>
  <si>
    <t>AAYESHA AHMED</t>
  </si>
  <si>
    <t>AGYA JAIN</t>
  </si>
  <si>
    <t>ANIKET SHENDYE</t>
  </si>
  <si>
    <t>ANUSHKA VISHWAKARMA</t>
  </si>
  <si>
    <t>ARCHITA KANNOJIYA</t>
  </si>
  <si>
    <t>ASHWIN LADHAVE</t>
  </si>
  <si>
    <t>AVNI SHRIVASTAVA</t>
  </si>
  <si>
    <t>DEVENDRA SINGH PORTEY</t>
  </si>
  <si>
    <t>DIVYA SHARMA</t>
  </si>
  <si>
    <t>HEMANT KUMAR SINGHAL</t>
  </si>
  <si>
    <t>K PAWAN SAI</t>
  </si>
  <si>
    <t>MEHUL SINGH KACHHAWAHA</t>
  </si>
  <si>
    <t>NEER AGNIHOTRI</t>
  </si>
  <si>
    <t>NIKITA GODBOLE</t>
  </si>
  <si>
    <t>PRIYANSH KACHHAWA</t>
  </si>
  <si>
    <t>SANJAY KUMAR TEWANI</t>
  </si>
  <si>
    <t>SHAHANA ANSARI</t>
  </si>
  <si>
    <t>SHIVAM KABRA</t>
  </si>
  <si>
    <t>SHIVANI RANA</t>
  </si>
  <si>
    <t>SHIVANI VERMA</t>
  </si>
  <si>
    <t>SHRADDHA SHUKLA</t>
  </si>
  <si>
    <t>SHWETA VERMA</t>
  </si>
  <si>
    <t>VAISHNAVI DESHMUKH</t>
  </si>
  <si>
    <t>VANDANA DARWAI</t>
  </si>
  <si>
    <t>VIJAY SONAVA</t>
  </si>
  <si>
    <t>YASH PAWAR</t>
  </si>
  <si>
    <t>ABHAY KUMAR KAITHWAS</t>
  </si>
  <si>
    <t>ABHISHEK TIWARI</t>
  </si>
  <si>
    <t>ANJALI BATHAM</t>
  </si>
  <si>
    <t>ANKIT DWIVEDI</t>
  </si>
  <si>
    <t>ANKIT SINGH YADAV</t>
  </si>
  <si>
    <t>ARUN ASIR</t>
  </si>
  <si>
    <t>BHAVYA CHAUDHARY</t>
  </si>
  <si>
    <t>ESHAAN BHARGAVA</t>
  </si>
  <si>
    <t>GAURAV KEMKAR</t>
  </si>
  <si>
    <t>KIRTI RAJPUT</t>
  </si>
  <si>
    <t>KOMAL SURWADE</t>
  </si>
  <si>
    <t>MEHUL JAGDISH</t>
  </si>
  <si>
    <t>MOHIT TIWARI</t>
  </si>
  <si>
    <t>PANKAJ SAINI</t>
  </si>
  <si>
    <t>PRAGATI SINGH</t>
  </si>
  <si>
    <t>PRIYANSH THAKUR</t>
  </si>
  <si>
    <t>RAJAT DHAKAD</t>
  </si>
  <si>
    <t>RIMSHA ALI</t>
  </si>
  <si>
    <t>ROHIT S CHANDEL</t>
  </si>
  <si>
    <t>ROHIT SINGHAI</t>
  </si>
  <si>
    <t>SAKSHAM PARDESI</t>
  </si>
  <si>
    <t>SAMIA KHAN</t>
  </si>
  <si>
    <t>SHUBHAM SINGH THAKUR</t>
  </si>
  <si>
    <t>SONIA SINGH</t>
  </si>
  <si>
    <t>TANU GUPTA</t>
  </si>
  <si>
    <t>VINAYAK SINGH</t>
  </si>
  <si>
    <t>VIVEK KUSHWAHA</t>
  </si>
  <si>
    <t>ABHAY SINGH RATHI</t>
  </si>
  <si>
    <t>ABHIJEET PAGARE</t>
  </si>
  <si>
    <t>AKRATI SAXENA</t>
  </si>
  <si>
    <t>ALFI TABASSUM</t>
  </si>
  <si>
    <t>ASHUTOSH SHARMA</t>
  </si>
  <si>
    <t>DHEERAJ DUBEY</t>
  </si>
  <si>
    <t>SHAIKH ERA SIDDIQUI</t>
  </si>
  <si>
    <t>GOURAV KUMAR PATWA</t>
  </si>
  <si>
    <t>ISHA MALL</t>
  </si>
  <si>
    <t>JITENDRA CHAUHAN</t>
  </si>
  <si>
    <t>LIPIKA PATIL</t>
  </si>
  <si>
    <t>PALLAVI SHARMA</t>
  </si>
  <si>
    <t>PRAGYA MOHAN ZAMBARE</t>
  </si>
  <si>
    <t>RITUNJAI SONKAR</t>
  </si>
  <si>
    <t>SAKSHI TIWARI</t>
  </si>
  <si>
    <t>SIDDHARTH PUROHIT</t>
  </si>
  <si>
    <t>VIDHI MALVIYA</t>
  </si>
  <si>
    <t>RESULT-CBSE CLASS-X  2014-2015</t>
  </si>
  <si>
    <t>Y</t>
  </si>
  <si>
    <t>U</t>
  </si>
  <si>
    <t>CLASS-X 2014</t>
  </si>
  <si>
    <t>Migration</t>
  </si>
  <si>
    <t>Marksheet</t>
  </si>
  <si>
    <t>Sign</t>
  </si>
  <si>
    <t>A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</si>
</sst>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4"/>
      <name val="Trebuchet MS"/>
      <family val="2"/>
    </font>
    <font>
      <u val="single"/>
      <sz val="14"/>
      <name val="Trebuchet MS"/>
      <family val="2"/>
    </font>
    <font>
      <u val="single"/>
      <sz val="14"/>
      <color theme="1"/>
      <name val="Trebuchet MS"/>
      <family val="2"/>
    </font>
    <font>
      <b/>
      <u val="single"/>
      <sz val="14"/>
      <color theme="1"/>
      <name val="Trebuchet MS"/>
      <family val="2"/>
    </font>
    <font>
      <sz val="12"/>
      <color theme="1"/>
      <name val="Times New Roman"/>
      <family val="1"/>
    </font>
    <font>
      <b/>
      <i/>
      <sz val="11"/>
      <color theme="1"/>
      <name val="Trebuchet MS"/>
      <family val="2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7">
    <xf numFmtId="0" fontId="0" fillId="0" borderId="0" xfId="0"/>
    <xf numFmtId="0" fontId="19" fillId="0" borderId="0" xfId="0" applyFont="1"/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0" fontId="19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10" fontId="19" fillId="0" borderId="0" xfId="15" applyNumberFormat="1" applyFont="1" applyAlignment="1">
      <alignment horizontal="center"/>
    </xf>
    <xf numFmtId="10" fontId="19" fillId="0" borderId="0" xfId="0" applyNumberFormat="1" applyFont="1" applyAlignment="1">
      <alignment horizontal="justify"/>
    </xf>
    <xf numFmtId="0" fontId="20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10" fontId="18" fillId="0" borderId="10" xfId="15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wrapText="1"/>
    </xf>
    <xf numFmtId="9" fontId="18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1" xfId="0" applyFont="1" applyFill="1" applyBorder="1" applyAlignment="1">
      <alignment horizontal="justify" vertical="top" wrapText="1"/>
    </xf>
    <xf numFmtId="0" fontId="23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0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Fill="1" applyAlignment="1" quotePrefix="1">
      <alignment horizontal="center"/>
    </xf>
    <xf numFmtId="0" fontId="27" fillId="0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0" xfId="0" applyFont="1" applyFill="1" applyBorder="1"/>
    <xf numFmtId="0" fontId="27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Fill="1" applyBorder="1" applyAlignment="1">
      <alignment horizontal="center"/>
    </xf>
    <xf numFmtId="0" fontId="30" fillId="0" borderId="0" xfId="0" applyFont="1" applyFill="1"/>
    <xf numFmtId="0" fontId="0" fillId="0" borderId="0" xfId="0" applyFont="1" applyBorder="1"/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 applyAlignment="1" quotePrefix="1">
      <alignment horizontal="center"/>
    </xf>
    <xf numFmtId="0" fontId="27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23" fillId="0" borderId="0" xfId="0" applyFont="1" applyAlignment="1">
      <alignment horizontal="justify"/>
    </xf>
    <xf numFmtId="0" fontId="1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0" fillId="0" borderId="10" xfId="0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2"/>
  <sheetViews>
    <sheetView zoomScale="115" zoomScaleNormal="115" workbookViewId="0" topLeftCell="A22">
      <selection activeCell="E70" sqref="E70"/>
    </sheetView>
  </sheetViews>
  <sheetFormatPr defaultColWidth="9.140625" defaultRowHeight="16.5" customHeight="1"/>
  <cols>
    <col min="1" max="1" width="9.140625" style="28" customWidth="1"/>
    <col min="2" max="2" width="9.140625" style="31" customWidth="1"/>
    <col min="3" max="3" width="23.8515625" style="31" customWidth="1"/>
    <col min="4" max="4" width="5.8515625" style="28" customWidth="1"/>
    <col min="5" max="5" width="4.421875" style="28" customWidth="1"/>
    <col min="6" max="6" width="6.421875" style="28" customWidth="1"/>
    <col min="7" max="7" width="4.421875" style="28" customWidth="1"/>
    <col min="8" max="8" width="6.00390625" style="28" customWidth="1"/>
    <col min="9" max="9" width="4.00390625" style="28" customWidth="1"/>
    <col min="10" max="10" width="5.421875" style="28" customWidth="1"/>
    <col min="11" max="11" width="4.421875" style="28" customWidth="1"/>
    <col min="12" max="12" width="5.8515625" style="28" customWidth="1"/>
    <col min="13" max="13" width="4.28125" style="28" customWidth="1"/>
    <col min="14" max="14" width="7.00390625" style="28" customWidth="1"/>
    <col min="15" max="15" width="6.57421875" style="28" hidden="1" customWidth="1"/>
    <col min="16" max="16" width="7.28125" style="28" customWidth="1"/>
    <col min="17" max="18" width="8.28125" style="28" customWidth="1"/>
    <col min="19" max="16384" width="9.140625" style="28" customWidth="1"/>
  </cols>
  <sheetData>
    <row r="2" spans="2:18" ht="17.1" customHeight="1"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9"/>
      <c r="R2" s="44"/>
    </row>
    <row r="3" spans="2:18" ht="17.1" customHeight="1">
      <c r="B3" s="60" t="s">
        <v>185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30"/>
      <c r="R3" s="45"/>
    </row>
    <row r="4" spans="4:15" ht="17.1" customHeight="1">
      <c r="D4" s="63">
        <v>101</v>
      </c>
      <c r="E4" s="63"/>
      <c r="F4" s="64" t="s">
        <v>4</v>
      </c>
      <c r="G4" s="64"/>
      <c r="H4" s="64" t="s">
        <v>5</v>
      </c>
      <c r="I4" s="64"/>
      <c r="J4" s="64" t="s">
        <v>6</v>
      </c>
      <c r="K4" s="64"/>
      <c r="L4" s="64" t="s">
        <v>7</v>
      </c>
      <c r="M4" s="64"/>
      <c r="N4" s="32"/>
      <c r="O4" s="32"/>
    </row>
    <row r="5" spans="2:18" ht="17.1" customHeight="1">
      <c r="B5" s="33"/>
      <c r="C5" s="33"/>
      <c r="D5" s="61" t="s">
        <v>38</v>
      </c>
      <c r="E5" s="62"/>
      <c r="F5" s="61" t="s">
        <v>39</v>
      </c>
      <c r="G5" s="62"/>
      <c r="H5" s="61" t="s">
        <v>40</v>
      </c>
      <c r="I5" s="62"/>
      <c r="J5" s="61" t="s">
        <v>41</v>
      </c>
      <c r="K5" s="62"/>
      <c r="L5" s="61" t="s">
        <v>42</v>
      </c>
      <c r="M5" s="62"/>
      <c r="N5" s="33" t="s">
        <v>2</v>
      </c>
      <c r="O5" s="33" t="s">
        <v>36</v>
      </c>
      <c r="P5" s="34" t="s">
        <v>17</v>
      </c>
      <c r="Q5" s="35"/>
      <c r="R5" s="35"/>
    </row>
    <row r="6" spans="2:18" ht="17.1" customHeight="1">
      <c r="B6" s="33" t="s">
        <v>8</v>
      </c>
      <c r="C6" s="36" t="s">
        <v>9</v>
      </c>
      <c r="D6" s="37" t="s">
        <v>3</v>
      </c>
      <c r="E6" s="37" t="s">
        <v>1</v>
      </c>
      <c r="F6" s="37" t="s">
        <v>3</v>
      </c>
      <c r="G6" s="37" t="s">
        <v>1</v>
      </c>
      <c r="H6" s="37" t="s">
        <v>3</v>
      </c>
      <c r="I6" s="37" t="s">
        <v>1</v>
      </c>
      <c r="J6" s="37" t="s">
        <v>3</v>
      </c>
      <c r="K6" s="37" t="s">
        <v>1</v>
      </c>
      <c r="L6" s="37" t="s">
        <v>3</v>
      </c>
      <c r="M6" s="37" t="s">
        <v>1</v>
      </c>
      <c r="N6" s="38"/>
      <c r="O6" s="38"/>
      <c r="P6" s="33"/>
      <c r="Q6" s="39"/>
      <c r="R6" s="39"/>
    </row>
    <row r="7" spans="1:20" ht="17.1" customHeight="1">
      <c r="A7" s="28">
        <v>1</v>
      </c>
      <c r="B7" s="40">
        <v>1183233</v>
      </c>
      <c r="C7" s="40" t="s">
        <v>97</v>
      </c>
      <c r="D7" s="48" t="s">
        <v>10</v>
      </c>
      <c r="E7" s="38">
        <v>8</v>
      </c>
      <c r="F7" s="48" t="s">
        <v>14</v>
      </c>
      <c r="G7" s="38">
        <v>9</v>
      </c>
      <c r="H7" s="48" t="s">
        <v>14</v>
      </c>
      <c r="I7" s="38">
        <v>9</v>
      </c>
      <c r="J7" s="48" t="s">
        <v>14</v>
      </c>
      <c r="K7" s="38">
        <v>9</v>
      </c>
      <c r="L7" s="48" t="s">
        <v>14</v>
      </c>
      <c r="M7" s="38">
        <v>9</v>
      </c>
      <c r="N7" s="41">
        <f>+(E7+G7+I7+K7+M7)/5</f>
        <v>8.8</v>
      </c>
      <c r="O7" s="41">
        <f>+N7*9.5</f>
        <v>83.60000000000001</v>
      </c>
      <c r="P7" s="33" t="s">
        <v>37</v>
      </c>
      <c r="Q7" s="39">
        <f>+N7*9.5</f>
        <v>83.60000000000001</v>
      </c>
      <c r="R7" s="39"/>
      <c r="S7" s="42" t="s">
        <v>15</v>
      </c>
      <c r="T7" s="42">
        <v>10</v>
      </c>
    </row>
    <row r="8" spans="1:20" ht="17.1" customHeight="1">
      <c r="A8" s="28">
        <f>+A7+1</f>
        <v>2</v>
      </c>
      <c r="B8" s="40">
        <v>1183234</v>
      </c>
      <c r="C8" s="40" t="s">
        <v>98</v>
      </c>
      <c r="D8" s="48" t="s">
        <v>10</v>
      </c>
      <c r="E8" s="38">
        <v>8</v>
      </c>
      <c r="F8" s="48" t="s">
        <v>14</v>
      </c>
      <c r="G8" s="38">
        <v>9</v>
      </c>
      <c r="H8" s="48" t="s">
        <v>10</v>
      </c>
      <c r="I8" s="38">
        <v>8</v>
      </c>
      <c r="J8" s="48" t="s">
        <v>14</v>
      </c>
      <c r="K8" s="38">
        <v>9</v>
      </c>
      <c r="L8" s="48" t="s">
        <v>14</v>
      </c>
      <c r="M8" s="38">
        <v>9</v>
      </c>
      <c r="N8" s="41">
        <f aca="true" t="shared" si="0" ref="N8:N71">+(E8+G8+I8+K8+M8)/5</f>
        <v>8.6</v>
      </c>
      <c r="O8" s="41">
        <f aca="true" t="shared" si="1" ref="O8:O71">+N8*9.5</f>
        <v>81.7</v>
      </c>
      <c r="P8" s="33" t="s">
        <v>37</v>
      </c>
      <c r="Q8" s="39">
        <f aca="true" t="shared" si="2" ref="Q8:Q71">+N8*9.5</f>
        <v>81.7</v>
      </c>
      <c r="R8" s="39"/>
      <c r="S8" s="42" t="s">
        <v>14</v>
      </c>
      <c r="T8" s="42">
        <v>9</v>
      </c>
    </row>
    <row r="9" spans="1:20" ht="17.1" customHeight="1">
      <c r="A9" s="28">
        <f aca="true" t="shared" si="3" ref="A9:A72">+A8+1</f>
        <v>3</v>
      </c>
      <c r="B9" s="40">
        <v>1183235</v>
      </c>
      <c r="C9" s="40" t="s">
        <v>99</v>
      </c>
      <c r="D9" s="48" t="s">
        <v>10</v>
      </c>
      <c r="E9" s="38">
        <v>8</v>
      </c>
      <c r="F9" s="48" t="s">
        <v>14</v>
      </c>
      <c r="G9" s="38">
        <v>9</v>
      </c>
      <c r="H9" s="48" t="s">
        <v>10</v>
      </c>
      <c r="I9" s="38">
        <v>8</v>
      </c>
      <c r="J9" s="48" t="s">
        <v>14</v>
      </c>
      <c r="K9" s="38">
        <v>9</v>
      </c>
      <c r="L9" s="48" t="s">
        <v>14</v>
      </c>
      <c r="M9" s="38">
        <v>9</v>
      </c>
      <c r="N9" s="41">
        <f t="shared" si="0"/>
        <v>8.6</v>
      </c>
      <c r="O9" s="41">
        <f t="shared" si="1"/>
        <v>81.7</v>
      </c>
      <c r="P9" s="33" t="s">
        <v>37</v>
      </c>
      <c r="Q9" s="39">
        <f t="shared" si="2"/>
        <v>81.7</v>
      </c>
      <c r="R9" s="39"/>
      <c r="S9" s="42" t="s">
        <v>10</v>
      </c>
      <c r="T9" s="42">
        <v>8</v>
      </c>
    </row>
    <row r="10" spans="1:20" ht="17.1" customHeight="1">
      <c r="A10" s="28">
        <f t="shared" si="3"/>
        <v>4</v>
      </c>
      <c r="B10" s="40">
        <v>1183236</v>
      </c>
      <c r="C10" s="40" t="s">
        <v>100</v>
      </c>
      <c r="D10" s="48" t="s">
        <v>14</v>
      </c>
      <c r="E10" s="38">
        <v>9</v>
      </c>
      <c r="F10" s="48" t="s">
        <v>15</v>
      </c>
      <c r="G10" s="38">
        <v>10</v>
      </c>
      <c r="H10" s="48" t="s">
        <v>14</v>
      </c>
      <c r="I10" s="38">
        <v>9</v>
      </c>
      <c r="J10" s="48" t="s">
        <v>14</v>
      </c>
      <c r="K10" s="38">
        <v>9</v>
      </c>
      <c r="L10" s="48" t="s">
        <v>15</v>
      </c>
      <c r="M10" s="38">
        <v>10</v>
      </c>
      <c r="N10" s="41">
        <f t="shared" si="0"/>
        <v>9.4</v>
      </c>
      <c r="O10" s="41">
        <f t="shared" si="1"/>
        <v>89.3</v>
      </c>
      <c r="P10" s="33" t="s">
        <v>37</v>
      </c>
      <c r="Q10" s="39">
        <f t="shared" si="2"/>
        <v>89.3</v>
      </c>
      <c r="R10" s="39"/>
      <c r="S10" s="42" t="s">
        <v>13</v>
      </c>
      <c r="T10" s="42">
        <v>7</v>
      </c>
    </row>
    <row r="11" spans="1:20" ht="17.1" customHeight="1">
      <c r="A11" s="28">
        <f t="shared" si="3"/>
        <v>5</v>
      </c>
      <c r="B11" s="40">
        <v>1183237</v>
      </c>
      <c r="C11" s="40" t="s">
        <v>101</v>
      </c>
      <c r="D11" s="48" t="s">
        <v>14</v>
      </c>
      <c r="E11" s="38">
        <v>9</v>
      </c>
      <c r="F11" s="48" t="s">
        <v>14</v>
      </c>
      <c r="G11" s="38">
        <v>9</v>
      </c>
      <c r="H11" s="48" t="s">
        <v>10</v>
      </c>
      <c r="I11" s="38">
        <v>8</v>
      </c>
      <c r="J11" s="48" t="s">
        <v>10</v>
      </c>
      <c r="K11" s="38">
        <v>8</v>
      </c>
      <c r="L11" s="48" t="s">
        <v>14</v>
      </c>
      <c r="M11" s="38">
        <v>9</v>
      </c>
      <c r="N11" s="41">
        <f t="shared" si="0"/>
        <v>8.6</v>
      </c>
      <c r="O11" s="41">
        <f t="shared" si="1"/>
        <v>81.7</v>
      </c>
      <c r="P11" s="33" t="s">
        <v>37</v>
      </c>
      <c r="Q11" s="39">
        <f t="shared" si="2"/>
        <v>81.7</v>
      </c>
      <c r="R11" s="39"/>
      <c r="S11" s="42" t="s">
        <v>11</v>
      </c>
      <c r="T11" s="42">
        <v>6</v>
      </c>
    </row>
    <row r="12" spans="1:20" ht="17.1" customHeight="1">
      <c r="A12" s="28">
        <f t="shared" si="3"/>
        <v>6</v>
      </c>
      <c r="B12" s="40">
        <v>1183238</v>
      </c>
      <c r="C12" s="40" t="s">
        <v>102</v>
      </c>
      <c r="D12" s="48" t="s">
        <v>14</v>
      </c>
      <c r="E12" s="38">
        <v>9</v>
      </c>
      <c r="F12" s="48" t="s">
        <v>14</v>
      </c>
      <c r="G12" s="38">
        <v>9</v>
      </c>
      <c r="H12" s="48" t="s">
        <v>14</v>
      </c>
      <c r="I12" s="38">
        <v>9</v>
      </c>
      <c r="J12" s="48" t="s">
        <v>14</v>
      </c>
      <c r="K12" s="38">
        <v>9</v>
      </c>
      <c r="L12" s="48" t="s">
        <v>10</v>
      </c>
      <c r="M12" s="38">
        <v>8</v>
      </c>
      <c r="N12" s="41">
        <f t="shared" si="0"/>
        <v>8.8</v>
      </c>
      <c r="O12" s="41">
        <f t="shared" si="1"/>
        <v>83.60000000000001</v>
      </c>
      <c r="P12" s="33" t="s">
        <v>37</v>
      </c>
      <c r="Q12" s="39">
        <f t="shared" si="2"/>
        <v>83.60000000000001</v>
      </c>
      <c r="R12" s="39"/>
      <c r="S12" s="42" t="s">
        <v>12</v>
      </c>
      <c r="T12" s="42">
        <v>5</v>
      </c>
    </row>
    <row r="13" spans="1:20" ht="17.1" customHeight="1">
      <c r="A13" s="28">
        <f t="shared" si="3"/>
        <v>7</v>
      </c>
      <c r="B13" s="40">
        <v>1183239</v>
      </c>
      <c r="C13" s="40" t="s">
        <v>103</v>
      </c>
      <c r="D13" s="48" t="s">
        <v>14</v>
      </c>
      <c r="E13" s="38">
        <v>9</v>
      </c>
      <c r="F13" s="48" t="s">
        <v>14</v>
      </c>
      <c r="G13" s="38">
        <v>9</v>
      </c>
      <c r="H13" s="48" t="s">
        <v>14</v>
      </c>
      <c r="I13" s="38">
        <v>9</v>
      </c>
      <c r="J13" s="48" t="s">
        <v>14</v>
      </c>
      <c r="K13" s="38">
        <v>9</v>
      </c>
      <c r="L13" s="48" t="s">
        <v>10</v>
      </c>
      <c r="M13" s="38">
        <v>8</v>
      </c>
      <c r="N13" s="41">
        <f t="shared" si="0"/>
        <v>8.8</v>
      </c>
      <c r="O13" s="41">
        <f t="shared" si="1"/>
        <v>83.60000000000001</v>
      </c>
      <c r="P13" s="33" t="s">
        <v>37</v>
      </c>
      <c r="Q13" s="39">
        <f t="shared" si="2"/>
        <v>83.60000000000001</v>
      </c>
      <c r="R13" s="39"/>
      <c r="S13" s="42" t="s">
        <v>0</v>
      </c>
      <c r="T13" s="42">
        <v>4</v>
      </c>
    </row>
    <row r="14" spans="1:18" ht="17.1" customHeight="1">
      <c r="A14" s="28">
        <f t="shared" si="3"/>
        <v>8</v>
      </c>
      <c r="B14" s="40">
        <v>1183240</v>
      </c>
      <c r="C14" s="40" t="s">
        <v>104</v>
      </c>
      <c r="D14" s="48" t="s">
        <v>14</v>
      </c>
      <c r="E14" s="38">
        <v>9</v>
      </c>
      <c r="F14" s="48" t="s">
        <v>15</v>
      </c>
      <c r="G14" s="38">
        <v>10</v>
      </c>
      <c r="H14" s="48" t="s">
        <v>14</v>
      </c>
      <c r="I14" s="38">
        <v>9</v>
      </c>
      <c r="J14" s="48" t="s">
        <v>14</v>
      </c>
      <c r="K14" s="38">
        <v>9</v>
      </c>
      <c r="L14" s="48" t="s">
        <v>14</v>
      </c>
      <c r="M14" s="38">
        <v>9</v>
      </c>
      <c r="N14" s="41">
        <f t="shared" si="0"/>
        <v>9.2</v>
      </c>
      <c r="O14" s="41">
        <f t="shared" si="1"/>
        <v>87.39999999999999</v>
      </c>
      <c r="P14" s="33" t="s">
        <v>37</v>
      </c>
      <c r="Q14" s="39">
        <f t="shared" si="2"/>
        <v>87.39999999999999</v>
      </c>
      <c r="R14" s="39"/>
    </row>
    <row r="15" spans="1:18" ht="17.1" customHeight="1">
      <c r="A15" s="28">
        <f t="shared" si="3"/>
        <v>9</v>
      </c>
      <c r="B15" s="40">
        <v>1183241</v>
      </c>
      <c r="C15" s="40" t="s">
        <v>105</v>
      </c>
      <c r="D15" s="48" t="s">
        <v>14</v>
      </c>
      <c r="E15" s="38">
        <v>9</v>
      </c>
      <c r="F15" s="48" t="s">
        <v>14</v>
      </c>
      <c r="G15" s="38">
        <v>9</v>
      </c>
      <c r="H15" s="48" t="s">
        <v>10</v>
      </c>
      <c r="I15" s="38">
        <v>8</v>
      </c>
      <c r="J15" s="48" t="s">
        <v>10</v>
      </c>
      <c r="K15" s="38">
        <v>8</v>
      </c>
      <c r="L15" s="48" t="s">
        <v>14</v>
      </c>
      <c r="M15" s="38">
        <v>9</v>
      </c>
      <c r="N15" s="41">
        <f t="shared" si="0"/>
        <v>8.6</v>
      </c>
      <c r="O15" s="41">
        <f t="shared" si="1"/>
        <v>81.7</v>
      </c>
      <c r="P15" s="33" t="s">
        <v>37</v>
      </c>
      <c r="Q15" s="39">
        <f t="shared" si="2"/>
        <v>81.7</v>
      </c>
      <c r="R15" s="39"/>
    </row>
    <row r="16" spans="1:18" ht="17.1" customHeight="1">
      <c r="A16" s="28">
        <f t="shared" si="3"/>
        <v>10</v>
      </c>
      <c r="B16" s="40">
        <v>1183242</v>
      </c>
      <c r="C16" s="40" t="s">
        <v>106</v>
      </c>
      <c r="D16" s="48" t="s">
        <v>14</v>
      </c>
      <c r="E16" s="38">
        <v>9</v>
      </c>
      <c r="F16" s="48" t="s">
        <v>15</v>
      </c>
      <c r="G16" s="38">
        <v>10</v>
      </c>
      <c r="H16" s="48" t="s">
        <v>14</v>
      </c>
      <c r="I16" s="38">
        <v>9</v>
      </c>
      <c r="J16" s="48" t="s">
        <v>15</v>
      </c>
      <c r="K16" s="38">
        <v>10</v>
      </c>
      <c r="L16" s="48" t="s">
        <v>14</v>
      </c>
      <c r="M16" s="38">
        <v>9</v>
      </c>
      <c r="N16" s="41">
        <f t="shared" si="0"/>
        <v>9.4</v>
      </c>
      <c r="O16" s="41">
        <f t="shared" si="1"/>
        <v>89.3</v>
      </c>
      <c r="P16" s="33" t="s">
        <v>37</v>
      </c>
      <c r="Q16" s="39">
        <f t="shared" si="2"/>
        <v>89.3</v>
      </c>
      <c r="R16" s="39"/>
    </row>
    <row r="17" spans="1:18" ht="17.1" customHeight="1">
      <c r="A17" s="28">
        <f t="shared" si="3"/>
        <v>11</v>
      </c>
      <c r="B17" s="40">
        <v>1183243</v>
      </c>
      <c r="C17" s="40" t="s">
        <v>107</v>
      </c>
      <c r="D17" s="48" t="s">
        <v>10</v>
      </c>
      <c r="E17" s="38">
        <v>8</v>
      </c>
      <c r="F17" s="48" t="s">
        <v>14</v>
      </c>
      <c r="G17" s="38">
        <v>9</v>
      </c>
      <c r="H17" s="48" t="s">
        <v>13</v>
      </c>
      <c r="I17" s="38">
        <v>7</v>
      </c>
      <c r="J17" s="48" t="s">
        <v>10</v>
      </c>
      <c r="K17" s="38">
        <v>8</v>
      </c>
      <c r="L17" s="48" t="s">
        <v>10</v>
      </c>
      <c r="M17" s="38">
        <v>8</v>
      </c>
      <c r="N17" s="41">
        <f t="shared" si="0"/>
        <v>8</v>
      </c>
      <c r="O17" s="41">
        <f t="shared" si="1"/>
        <v>76</v>
      </c>
      <c r="P17" s="33" t="s">
        <v>37</v>
      </c>
      <c r="Q17" s="39">
        <f t="shared" si="2"/>
        <v>76</v>
      </c>
      <c r="R17" s="39"/>
    </row>
    <row r="18" spans="1:18" ht="17.1" customHeight="1">
      <c r="A18" s="28">
        <f t="shared" si="3"/>
        <v>12</v>
      </c>
      <c r="B18" s="40">
        <v>1183244</v>
      </c>
      <c r="C18" s="40" t="s">
        <v>108</v>
      </c>
      <c r="D18" s="48" t="s">
        <v>10</v>
      </c>
      <c r="E18" s="38">
        <v>8</v>
      </c>
      <c r="F18" s="48" t="s">
        <v>14</v>
      </c>
      <c r="G18" s="38">
        <v>9</v>
      </c>
      <c r="H18" s="48" t="s">
        <v>10</v>
      </c>
      <c r="I18" s="38">
        <v>8</v>
      </c>
      <c r="J18" s="48" t="s">
        <v>14</v>
      </c>
      <c r="K18" s="38">
        <v>9</v>
      </c>
      <c r="L18" s="48" t="s">
        <v>14</v>
      </c>
      <c r="M18" s="38">
        <v>9</v>
      </c>
      <c r="N18" s="41">
        <f t="shared" si="0"/>
        <v>8.6</v>
      </c>
      <c r="O18" s="41">
        <f t="shared" si="1"/>
        <v>81.7</v>
      </c>
      <c r="P18" s="33" t="s">
        <v>37</v>
      </c>
      <c r="Q18" s="39">
        <f t="shared" si="2"/>
        <v>81.7</v>
      </c>
      <c r="R18" s="39"/>
    </row>
    <row r="19" spans="1:18" ht="17.1" customHeight="1">
      <c r="A19" s="28">
        <f t="shared" si="3"/>
        <v>13</v>
      </c>
      <c r="B19" s="40">
        <v>1183245</v>
      </c>
      <c r="C19" s="40" t="s">
        <v>109</v>
      </c>
      <c r="D19" s="48" t="s">
        <v>14</v>
      </c>
      <c r="E19" s="38">
        <v>9</v>
      </c>
      <c r="F19" s="48" t="s">
        <v>15</v>
      </c>
      <c r="G19" s="38">
        <v>10</v>
      </c>
      <c r="H19" s="48" t="s">
        <v>14</v>
      </c>
      <c r="I19" s="38">
        <v>9</v>
      </c>
      <c r="J19" s="48" t="s">
        <v>14</v>
      </c>
      <c r="K19" s="38">
        <v>9</v>
      </c>
      <c r="L19" s="48" t="s">
        <v>14</v>
      </c>
      <c r="M19" s="38">
        <v>9</v>
      </c>
      <c r="N19" s="41">
        <f t="shared" si="0"/>
        <v>9.2</v>
      </c>
      <c r="O19" s="41">
        <f t="shared" si="1"/>
        <v>87.39999999999999</v>
      </c>
      <c r="P19" s="33" t="s">
        <v>37</v>
      </c>
      <c r="Q19" s="39">
        <f t="shared" si="2"/>
        <v>87.39999999999999</v>
      </c>
      <c r="R19" s="39"/>
    </row>
    <row r="20" spans="1:18" ht="17.1" customHeight="1">
      <c r="A20" s="28">
        <f t="shared" si="3"/>
        <v>14</v>
      </c>
      <c r="B20" s="40">
        <v>1183246</v>
      </c>
      <c r="C20" s="40" t="s">
        <v>110</v>
      </c>
      <c r="D20" s="48" t="s">
        <v>13</v>
      </c>
      <c r="E20" s="38">
        <v>7</v>
      </c>
      <c r="F20" s="48" t="s">
        <v>10</v>
      </c>
      <c r="G20" s="38">
        <v>8</v>
      </c>
      <c r="H20" s="48" t="s">
        <v>13</v>
      </c>
      <c r="I20" s="38">
        <v>7</v>
      </c>
      <c r="J20" s="48" t="s">
        <v>13</v>
      </c>
      <c r="K20" s="38">
        <v>7</v>
      </c>
      <c r="L20" s="48" t="s">
        <v>10</v>
      </c>
      <c r="M20" s="38">
        <v>8</v>
      </c>
      <c r="N20" s="41">
        <f t="shared" si="0"/>
        <v>7.4</v>
      </c>
      <c r="O20" s="41">
        <f t="shared" si="1"/>
        <v>70.3</v>
      </c>
      <c r="P20" s="33" t="s">
        <v>37</v>
      </c>
      <c r="Q20" s="39">
        <f t="shared" si="2"/>
        <v>70.3</v>
      </c>
      <c r="R20" s="39"/>
    </row>
    <row r="21" spans="1:18" ht="17.1" customHeight="1">
      <c r="A21" s="28">
        <f t="shared" si="3"/>
        <v>15</v>
      </c>
      <c r="B21" s="40">
        <v>1183247</v>
      </c>
      <c r="C21" s="40" t="s">
        <v>111</v>
      </c>
      <c r="D21" s="48" t="s">
        <v>10</v>
      </c>
      <c r="E21" s="38">
        <v>8</v>
      </c>
      <c r="F21" s="48" t="s">
        <v>10</v>
      </c>
      <c r="G21" s="38">
        <v>8</v>
      </c>
      <c r="H21" s="48" t="s">
        <v>10</v>
      </c>
      <c r="I21" s="38">
        <v>8</v>
      </c>
      <c r="J21" s="48" t="s">
        <v>14</v>
      </c>
      <c r="K21" s="38">
        <v>9</v>
      </c>
      <c r="L21" s="48" t="s">
        <v>10</v>
      </c>
      <c r="M21" s="38">
        <v>8</v>
      </c>
      <c r="N21" s="41">
        <f t="shared" si="0"/>
        <v>8.2</v>
      </c>
      <c r="O21" s="41">
        <f t="shared" si="1"/>
        <v>77.89999999999999</v>
      </c>
      <c r="P21" s="33" t="s">
        <v>37</v>
      </c>
      <c r="Q21" s="39">
        <f t="shared" si="2"/>
        <v>77.89999999999999</v>
      </c>
      <c r="R21" s="39"/>
    </row>
    <row r="22" spans="1:18" ht="17.1" customHeight="1">
      <c r="A22" s="28">
        <f t="shared" si="3"/>
        <v>16</v>
      </c>
      <c r="B22" s="40">
        <v>1183248</v>
      </c>
      <c r="C22" s="40" t="s">
        <v>112</v>
      </c>
      <c r="D22" s="48" t="s">
        <v>11</v>
      </c>
      <c r="E22" s="38">
        <v>6</v>
      </c>
      <c r="F22" s="48" t="s">
        <v>13</v>
      </c>
      <c r="G22" s="38">
        <v>7</v>
      </c>
      <c r="H22" s="48" t="s">
        <v>12</v>
      </c>
      <c r="I22" s="38">
        <v>5</v>
      </c>
      <c r="J22" s="48" t="s">
        <v>12</v>
      </c>
      <c r="K22" s="38">
        <v>5</v>
      </c>
      <c r="L22" s="48" t="s">
        <v>11</v>
      </c>
      <c r="M22" s="38">
        <v>6</v>
      </c>
      <c r="N22" s="41">
        <f t="shared" si="0"/>
        <v>5.8</v>
      </c>
      <c r="O22" s="41">
        <f t="shared" si="1"/>
        <v>55.1</v>
      </c>
      <c r="P22" s="33" t="s">
        <v>37</v>
      </c>
      <c r="Q22" s="39">
        <f t="shared" si="2"/>
        <v>55.1</v>
      </c>
      <c r="R22" s="39"/>
    </row>
    <row r="23" spans="1:18" ht="17.1" customHeight="1">
      <c r="A23" s="28">
        <f t="shared" si="3"/>
        <v>17</v>
      </c>
      <c r="B23" s="40">
        <v>1183249</v>
      </c>
      <c r="C23" s="40" t="s">
        <v>113</v>
      </c>
      <c r="D23" s="48" t="s">
        <v>10</v>
      </c>
      <c r="E23" s="38">
        <v>8</v>
      </c>
      <c r="F23" s="48" t="s">
        <v>14</v>
      </c>
      <c r="G23" s="38">
        <v>9</v>
      </c>
      <c r="H23" s="48" t="s">
        <v>10</v>
      </c>
      <c r="I23" s="38">
        <v>8</v>
      </c>
      <c r="J23" s="48" t="s">
        <v>10</v>
      </c>
      <c r="K23" s="38">
        <v>8</v>
      </c>
      <c r="L23" s="48" t="s">
        <v>14</v>
      </c>
      <c r="M23" s="38">
        <v>9</v>
      </c>
      <c r="N23" s="41">
        <f t="shared" si="0"/>
        <v>8.4</v>
      </c>
      <c r="O23" s="41">
        <f t="shared" si="1"/>
        <v>79.8</v>
      </c>
      <c r="P23" s="33" t="s">
        <v>37</v>
      </c>
      <c r="Q23" s="39">
        <f t="shared" si="2"/>
        <v>79.8</v>
      </c>
      <c r="R23" s="39"/>
    </row>
    <row r="24" spans="1:18" ht="17.1" customHeight="1">
      <c r="A24" s="28">
        <f t="shared" si="3"/>
        <v>18</v>
      </c>
      <c r="B24" s="40">
        <v>1183250</v>
      </c>
      <c r="C24" s="40" t="s">
        <v>114</v>
      </c>
      <c r="D24" s="48" t="s">
        <v>15</v>
      </c>
      <c r="E24" s="38">
        <v>10</v>
      </c>
      <c r="F24" s="48" t="s">
        <v>15</v>
      </c>
      <c r="G24" s="38">
        <v>10</v>
      </c>
      <c r="H24" s="48" t="s">
        <v>14</v>
      </c>
      <c r="I24" s="38">
        <v>9</v>
      </c>
      <c r="J24" s="48" t="s">
        <v>15</v>
      </c>
      <c r="K24" s="38">
        <v>10</v>
      </c>
      <c r="L24" s="48" t="s">
        <v>15</v>
      </c>
      <c r="M24" s="38">
        <v>10</v>
      </c>
      <c r="N24" s="41">
        <f t="shared" si="0"/>
        <v>9.8</v>
      </c>
      <c r="O24" s="41">
        <f t="shared" si="1"/>
        <v>93.10000000000001</v>
      </c>
      <c r="P24" s="33" t="s">
        <v>37</v>
      </c>
      <c r="Q24" s="39">
        <f t="shared" si="2"/>
        <v>93.10000000000001</v>
      </c>
      <c r="R24" s="39"/>
    </row>
    <row r="25" spans="1:18" ht="17.1" customHeight="1">
      <c r="A25" s="28">
        <f t="shared" si="3"/>
        <v>19</v>
      </c>
      <c r="B25" s="40">
        <v>1183251</v>
      </c>
      <c r="C25" s="40" t="s">
        <v>115</v>
      </c>
      <c r="D25" s="48" t="s">
        <v>10</v>
      </c>
      <c r="E25" s="38">
        <v>8</v>
      </c>
      <c r="F25" s="48" t="s">
        <v>14</v>
      </c>
      <c r="G25" s="38">
        <v>9</v>
      </c>
      <c r="H25" s="48" t="s">
        <v>10</v>
      </c>
      <c r="I25" s="38">
        <v>8</v>
      </c>
      <c r="J25" s="48" t="s">
        <v>10</v>
      </c>
      <c r="K25" s="38">
        <v>8</v>
      </c>
      <c r="L25" s="48" t="s">
        <v>10</v>
      </c>
      <c r="M25" s="38">
        <v>8</v>
      </c>
      <c r="N25" s="41">
        <f t="shared" si="0"/>
        <v>8.2</v>
      </c>
      <c r="O25" s="41">
        <f t="shared" si="1"/>
        <v>77.89999999999999</v>
      </c>
      <c r="P25" s="33" t="s">
        <v>37</v>
      </c>
      <c r="Q25" s="39">
        <f t="shared" si="2"/>
        <v>77.89999999999999</v>
      </c>
      <c r="R25" s="39"/>
    </row>
    <row r="26" spans="1:18" ht="17.1" customHeight="1">
      <c r="A26" s="28">
        <f t="shared" si="3"/>
        <v>20</v>
      </c>
      <c r="B26" s="40">
        <v>1183252</v>
      </c>
      <c r="C26" s="40" t="s">
        <v>116</v>
      </c>
      <c r="D26" s="48" t="s">
        <v>14</v>
      </c>
      <c r="E26" s="38">
        <v>9</v>
      </c>
      <c r="F26" s="48" t="s">
        <v>14</v>
      </c>
      <c r="G26" s="38">
        <v>9</v>
      </c>
      <c r="H26" s="48" t="s">
        <v>10</v>
      </c>
      <c r="I26" s="38">
        <v>8</v>
      </c>
      <c r="J26" s="48" t="s">
        <v>14</v>
      </c>
      <c r="K26" s="38">
        <v>9</v>
      </c>
      <c r="L26" s="48" t="s">
        <v>10</v>
      </c>
      <c r="M26" s="38">
        <v>8</v>
      </c>
      <c r="N26" s="41">
        <f t="shared" si="0"/>
        <v>8.6</v>
      </c>
      <c r="O26" s="41">
        <f t="shared" si="1"/>
        <v>81.7</v>
      </c>
      <c r="P26" s="33" t="s">
        <v>37</v>
      </c>
      <c r="Q26" s="39">
        <f t="shared" si="2"/>
        <v>81.7</v>
      </c>
      <c r="R26" s="39"/>
    </row>
    <row r="27" spans="1:18" ht="17.1" customHeight="1">
      <c r="A27" s="28">
        <f t="shared" si="3"/>
        <v>21</v>
      </c>
      <c r="B27" s="40">
        <v>1183253</v>
      </c>
      <c r="C27" s="40" t="s">
        <v>117</v>
      </c>
      <c r="D27" s="48" t="s">
        <v>10</v>
      </c>
      <c r="E27" s="38">
        <v>8</v>
      </c>
      <c r="F27" s="48" t="s">
        <v>14</v>
      </c>
      <c r="G27" s="38">
        <v>9</v>
      </c>
      <c r="H27" s="48" t="s">
        <v>10</v>
      </c>
      <c r="I27" s="38">
        <v>8</v>
      </c>
      <c r="J27" s="48" t="s">
        <v>14</v>
      </c>
      <c r="K27" s="38">
        <v>9</v>
      </c>
      <c r="L27" s="48" t="s">
        <v>14</v>
      </c>
      <c r="M27" s="38">
        <v>9</v>
      </c>
      <c r="N27" s="41">
        <f t="shared" si="0"/>
        <v>8.6</v>
      </c>
      <c r="O27" s="41">
        <f t="shared" si="1"/>
        <v>81.7</v>
      </c>
      <c r="P27" s="33" t="s">
        <v>37</v>
      </c>
      <c r="Q27" s="39">
        <f t="shared" si="2"/>
        <v>81.7</v>
      </c>
      <c r="R27" s="39"/>
    </row>
    <row r="28" spans="1:18" ht="17.1" customHeight="1">
      <c r="A28" s="28">
        <f t="shared" si="3"/>
        <v>22</v>
      </c>
      <c r="B28" s="40">
        <v>1183254</v>
      </c>
      <c r="C28" s="40" t="s">
        <v>118</v>
      </c>
      <c r="D28" s="48" t="s">
        <v>14</v>
      </c>
      <c r="E28" s="38">
        <v>9</v>
      </c>
      <c r="F28" s="48" t="s">
        <v>14</v>
      </c>
      <c r="G28" s="38">
        <v>9</v>
      </c>
      <c r="H28" s="48" t="s">
        <v>10</v>
      </c>
      <c r="I28" s="38">
        <v>8</v>
      </c>
      <c r="J28" s="48" t="s">
        <v>10</v>
      </c>
      <c r="K28" s="38">
        <v>8</v>
      </c>
      <c r="L28" s="48" t="s">
        <v>10</v>
      </c>
      <c r="M28" s="38">
        <v>8</v>
      </c>
      <c r="N28" s="41">
        <f t="shared" si="0"/>
        <v>8.4</v>
      </c>
      <c r="O28" s="41">
        <f t="shared" si="1"/>
        <v>79.8</v>
      </c>
      <c r="P28" s="33" t="s">
        <v>37</v>
      </c>
      <c r="Q28" s="39">
        <f t="shared" si="2"/>
        <v>79.8</v>
      </c>
      <c r="R28" s="39"/>
    </row>
    <row r="29" spans="1:18" ht="17.1" customHeight="1">
      <c r="A29" s="28">
        <f t="shared" si="3"/>
        <v>23</v>
      </c>
      <c r="B29" s="40">
        <v>1183255</v>
      </c>
      <c r="C29" s="40" t="s">
        <v>119</v>
      </c>
      <c r="D29" s="48" t="s">
        <v>14</v>
      </c>
      <c r="E29" s="38">
        <v>9</v>
      </c>
      <c r="F29" s="48" t="s">
        <v>15</v>
      </c>
      <c r="G29" s="38">
        <v>10</v>
      </c>
      <c r="H29" s="48" t="s">
        <v>10</v>
      </c>
      <c r="I29" s="38">
        <v>8</v>
      </c>
      <c r="J29" s="48" t="s">
        <v>10</v>
      </c>
      <c r="K29" s="38">
        <v>8</v>
      </c>
      <c r="L29" s="48" t="s">
        <v>15</v>
      </c>
      <c r="M29" s="38">
        <v>9</v>
      </c>
      <c r="N29" s="41">
        <f t="shared" si="0"/>
        <v>8.8</v>
      </c>
      <c r="O29" s="41">
        <f t="shared" si="1"/>
        <v>83.60000000000001</v>
      </c>
      <c r="P29" s="33" t="s">
        <v>37</v>
      </c>
      <c r="Q29" s="39">
        <f t="shared" si="2"/>
        <v>83.60000000000001</v>
      </c>
      <c r="R29" s="39"/>
    </row>
    <row r="30" spans="1:18" ht="17.1" customHeight="1">
      <c r="A30" s="28">
        <f t="shared" si="3"/>
        <v>24</v>
      </c>
      <c r="B30" s="40">
        <v>1183256</v>
      </c>
      <c r="C30" s="40" t="s">
        <v>120</v>
      </c>
      <c r="D30" s="48" t="s">
        <v>13</v>
      </c>
      <c r="E30" s="38">
        <v>7</v>
      </c>
      <c r="F30" s="48" t="s">
        <v>10</v>
      </c>
      <c r="G30" s="38">
        <v>8</v>
      </c>
      <c r="H30" s="48" t="s">
        <v>10</v>
      </c>
      <c r="I30" s="38">
        <v>8</v>
      </c>
      <c r="J30" s="48" t="s">
        <v>10</v>
      </c>
      <c r="K30" s="38">
        <v>8</v>
      </c>
      <c r="L30" s="48" t="s">
        <v>14</v>
      </c>
      <c r="M30" s="38">
        <v>9</v>
      </c>
      <c r="N30" s="41">
        <f t="shared" si="0"/>
        <v>8</v>
      </c>
      <c r="O30" s="41">
        <f t="shared" si="1"/>
        <v>76</v>
      </c>
      <c r="P30" s="33" t="s">
        <v>37</v>
      </c>
      <c r="Q30" s="39">
        <f t="shared" si="2"/>
        <v>76</v>
      </c>
      <c r="R30" s="39"/>
    </row>
    <row r="31" spans="1:18" ht="17.1" customHeight="1">
      <c r="A31" s="28">
        <f t="shared" si="3"/>
        <v>25</v>
      </c>
      <c r="B31" s="40">
        <v>1183257</v>
      </c>
      <c r="C31" s="40" t="s">
        <v>121</v>
      </c>
      <c r="D31" s="48" t="s">
        <v>10</v>
      </c>
      <c r="E31" s="38">
        <v>8</v>
      </c>
      <c r="F31" s="48" t="s">
        <v>13</v>
      </c>
      <c r="G31" s="38">
        <v>7</v>
      </c>
      <c r="H31" s="48" t="s">
        <v>11</v>
      </c>
      <c r="I31" s="38">
        <v>6</v>
      </c>
      <c r="J31" s="48" t="s">
        <v>13</v>
      </c>
      <c r="K31" s="38">
        <v>7</v>
      </c>
      <c r="L31" s="48" t="s">
        <v>13</v>
      </c>
      <c r="M31" s="38">
        <v>7</v>
      </c>
      <c r="N31" s="41">
        <f t="shared" si="0"/>
        <v>7</v>
      </c>
      <c r="O31" s="41">
        <f t="shared" si="1"/>
        <v>66.5</v>
      </c>
      <c r="P31" s="33" t="s">
        <v>37</v>
      </c>
      <c r="Q31" s="39">
        <f t="shared" si="2"/>
        <v>66.5</v>
      </c>
      <c r="R31" s="39"/>
    </row>
    <row r="32" spans="1:18" ht="17.1" customHeight="1">
      <c r="A32" s="28">
        <f t="shared" si="3"/>
        <v>26</v>
      </c>
      <c r="B32" s="40">
        <v>1183258</v>
      </c>
      <c r="C32" s="40" t="s">
        <v>122</v>
      </c>
      <c r="D32" s="48" t="s">
        <v>11</v>
      </c>
      <c r="E32" s="38">
        <v>6</v>
      </c>
      <c r="F32" s="48" t="s">
        <v>11</v>
      </c>
      <c r="G32" s="38">
        <v>6</v>
      </c>
      <c r="H32" s="48" t="s">
        <v>12</v>
      </c>
      <c r="I32" s="38">
        <v>5</v>
      </c>
      <c r="J32" s="48" t="s">
        <v>12</v>
      </c>
      <c r="K32" s="38">
        <v>5</v>
      </c>
      <c r="L32" s="48" t="s">
        <v>12</v>
      </c>
      <c r="M32" s="38">
        <v>5</v>
      </c>
      <c r="N32" s="41">
        <f t="shared" si="0"/>
        <v>5.4</v>
      </c>
      <c r="O32" s="41">
        <f t="shared" si="1"/>
        <v>51.300000000000004</v>
      </c>
      <c r="P32" s="33" t="s">
        <v>37</v>
      </c>
      <c r="Q32" s="39">
        <f t="shared" si="2"/>
        <v>51.300000000000004</v>
      </c>
      <c r="R32" s="39"/>
    </row>
    <row r="33" spans="1:18" ht="17.1" customHeight="1">
      <c r="A33" s="28">
        <f t="shared" si="3"/>
        <v>27</v>
      </c>
      <c r="B33" s="40">
        <v>1183259</v>
      </c>
      <c r="C33" s="40" t="s">
        <v>123</v>
      </c>
      <c r="D33" s="48" t="s">
        <v>14</v>
      </c>
      <c r="E33" s="38">
        <v>9</v>
      </c>
      <c r="F33" s="48" t="s">
        <v>14</v>
      </c>
      <c r="G33" s="38">
        <v>9</v>
      </c>
      <c r="H33" s="48" t="s">
        <v>10</v>
      </c>
      <c r="I33" s="38">
        <v>8</v>
      </c>
      <c r="J33" s="48" t="s">
        <v>14</v>
      </c>
      <c r="K33" s="38">
        <v>9</v>
      </c>
      <c r="L33" s="48" t="s">
        <v>14</v>
      </c>
      <c r="M33" s="38">
        <v>9</v>
      </c>
      <c r="N33" s="41">
        <f t="shared" si="0"/>
        <v>8.8</v>
      </c>
      <c r="O33" s="41">
        <f t="shared" si="1"/>
        <v>83.60000000000001</v>
      </c>
      <c r="P33" s="33" t="s">
        <v>37</v>
      </c>
      <c r="Q33" s="39">
        <f t="shared" si="2"/>
        <v>83.60000000000001</v>
      </c>
      <c r="R33" s="39"/>
    </row>
    <row r="34" spans="1:18" ht="17.1" customHeight="1">
      <c r="A34" s="28">
        <f t="shared" si="3"/>
        <v>28</v>
      </c>
      <c r="B34" s="40">
        <v>1183260</v>
      </c>
      <c r="C34" s="40" t="s">
        <v>124</v>
      </c>
      <c r="D34" s="48" t="s">
        <v>13</v>
      </c>
      <c r="E34" s="38">
        <v>7</v>
      </c>
      <c r="F34" s="48" t="s">
        <v>13</v>
      </c>
      <c r="G34" s="38">
        <v>7</v>
      </c>
      <c r="H34" s="48" t="s">
        <v>13</v>
      </c>
      <c r="I34" s="38">
        <v>7</v>
      </c>
      <c r="J34" s="48" t="s">
        <v>13</v>
      </c>
      <c r="K34" s="38">
        <v>7</v>
      </c>
      <c r="L34" s="48" t="s">
        <v>11</v>
      </c>
      <c r="M34" s="38">
        <v>6</v>
      </c>
      <c r="N34" s="41">
        <f t="shared" si="0"/>
        <v>6.8</v>
      </c>
      <c r="O34" s="41">
        <f t="shared" si="1"/>
        <v>64.6</v>
      </c>
      <c r="P34" s="33" t="s">
        <v>37</v>
      </c>
      <c r="Q34" s="39">
        <f t="shared" si="2"/>
        <v>64.6</v>
      </c>
      <c r="R34" s="39"/>
    </row>
    <row r="35" spans="1:18" ht="17.1" customHeight="1">
      <c r="A35" s="28">
        <f t="shared" si="3"/>
        <v>29</v>
      </c>
      <c r="B35" s="40">
        <v>1183261</v>
      </c>
      <c r="C35" s="40" t="s">
        <v>125</v>
      </c>
      <c r="D35" s="48" t="s">
        <v>13</v>
      </c>
      <c r="E35" s="38">
        <v>7</v>
      </c>
      <c r="F35" s="48" t="s">
        <v>10</v>
      </c>
      <c r="G35" s="38">
        <v>8</v>
      </c>
      <c r="H35" s="48" t="s">
        <v>13</v>
      </c>
      <c r="I35" s="38">
        <v>7</v>
      </c>
      <c r="J35" s="48" t="s">
        <v>13</v>
      </c>
      <c r="K35" s="38">
        <v>7</v>
      </c>
      <c r="L35" s="48" t="s">
        <v>13</v>
      </c>
      <c r="M35" s="38">
        <v>7</v>
      </c>
      <c r="N35" s="41">
        <f t="shared" si="0"/>
        <v>7.2</v>
      </c>
      <c r="O35" s="41">
        <f t="shared" si="1"/>
        <v>68.4</v>
      </c>
      <c r="P35" s="33" t="s">
        <v>37</v>
      </c>
      <c r="Q35" s="39">
        <f t="shared" si="2"/>
        <v>68.4</v>
      </c>
      <c r="R35" s="39"/>
    </row>
    <row r="36" spans="1:18" ht="17.1" customHeight="1">
      <c r="A36" s="28">
        <f t="shared" si="3"/>
        <v>30</v>
      </c>
      <c r="B36" s="40">
        <v>1183262</v>
      </c>
      <c r="C36" s="40" t="s">
        <v>126</v>
      </c>
      <c r="D36" s="48" t="s">
        <v>10</v>
      </c>
      <c r="E36" s="38">
        <v>8</v>
      </c>
      <c r="F36" s="48" t="s">
        <v>14</v>
      </c>
      <c r="G36" s="38">
        <v>9</v>
      </c>
      <c r="H36" s="48" t="s">
        <v>10</v>
      </c>
      <c r="I36" s="38">
        <v>8</v>
      </c>
      <c r="J36" s="48" t="s">
        <v>10</v>
      </c>
      <c r="K36" s="38">
        <v>8</v>
      </c>
      <c r="L36" s="48" t="s">
        <v>13</v>
      </c>
      <c r="M36" s="38">
        <v>7</v>
      </c>
      <c r="N36" s="41">
        <f t="shared" si="0"/>
        <v>8</v>
      </c>
      <c r="O36" s="41">
        <f t="shared" si="1"/>
        <v>76</v>
      </c>
      <c r="P36" s="33" t="s">
        <v>37</v>
      </c>
      <c r="Q36" s="39">
        <f t="shared" si="2"/>
        <v>76</v>
      </c>
      <c r="R36" s="39"/>
    </row>
    <row r="37" spans="1:18" ht="17.1" customHeight="1">
      <c r="A37" s="28">
        <f t="shared" si="3"/>
        <v>31</v>
      </c>
      <c r="B37" s="40">
        <v>1183263</v>
      </c>
      <c r="C37" s="40" t="s">
        <v>127</v>
      </c>
      <c r="D37" s="48" t="s">
        <v>13</v>
      </c>
      <c r="E37" s="38">
        <v>7</v>
      </c>
      <c r="F37" s="48" t="s">
        <v>10</v>
      </c>
      <c r="G37" s="38">
        <v>8</v>
      </c>
      <c r="H37" s="48" t="s">
        <v>13</v>
      </c>
      <c r="I37" s="38">
        <v>7</v>
      </c>
      <c r="J37" s="48" t="s">
        <v>13</v>
      </c>
      <c r="K37" s="38">
        <v>7</v>
      </c>
      <c r="L37" s="48" t="s">
        <v>13</v>
      </c>
      <c r="M37" s="38">
        <v>7</v>
      </c>
      <c r="N37" s="41">
        <f t="shared" si="0"/>
        <v>7.2</v>
      </c>
      <c r="O37" s="41">
        <f t="shared" si="1"/>
        <v>68.4</v>
      </c>
      <c r="P37" s="33" t="s">
        <v>37</v>
      </c>
      <c r="Q37" s="39">
        <f t="shared" si="2"/>
        <v>68.4</v>
      </c>
      <c r="R37" s="39"/>
    </row>
    <row r="38" spans="1:18" ht="17.1" customHeight="1">
      <c r="A38" s="28">
        <f t="shared" si="3"/>
        <v>32</v>
      </c>
      <c r="B38" s="40">
        <v>1183264</v>
      </c>
      <c r="C38" s="40" t="s">
        <v>128</v>
      </c>
      <c r="D38" s="48" t="s">
        <v>10</v>
      </c>
      <c r="E38" s="38">
        <v>8</v>
      </c>
      <c r="F38" s="48" t="s">
        <v>10</v>
      </c>
      <c r="G38" s="38">
        <v>8</v>
      </c>
      <c r="H38" s="48" t="s">
        <v>13</v>
      </c>
      <c r="I38" s="38">
        <v>7</v>
      </c>
      <c r="J38" s="48" t="s">
        <v>10</v>
      </c>
      <c r="K38" s="38">
        <v>8</v>
      </c>
      <c r="L38" s="48" t="s">
        <v>10</v>
      </c>
      <c r="M38" s="38">
        <v>8</v>
      </c>
      <c r="N38" s="41">
        <f t="shared" si="0"/>
        <v>7.8</v>
      </c>
      <c r="O38" s="41">
        <f t="shared" si="1"/>
        <v>74.1</v>
      </c>
      <c r="P38" s="33" t="s">
        <v>37</v>
      </c>
      <c r="Q38" s="39">
        <f t="shared" si="2"/>
        <v>74.1</v>
      </c>
      <c r="R38" s="39"/>
    </row>
    <row r="39" spans="1:18" ht="17.1" customHeight="1">
      <c r="A39" s="28">
        <f t="shared" si="3"/>
        <v>33</v>
      </c>
      <c r="B39" s="40">
        <v>1183265</v>
      </c>
      <c r="C39" s="40" t="s">
        <v>129</v>
      </c>
      <c r="D39" s="48" t="s">
        <v>13</v>
      </c>
      <c r="E39" s="38">
        <v>7</v>
      </c>
      <c r="F39" s="48" t="s">
        <v>10</v>
      </c>
      <c r="G39" s="38">
        <v>8</v>
      </c>
      <c r="H39" s="48" t="s">
        <v>10</v>
      </c>
      <c r="I39" s="38">
        <v>8</v>
      </c>
      <c r="J39" s="48" t="s">
        <v>10</v>
      </c>
      <c r="K39" s="38">
        <v>8</v>
      </c>
      <c r="L39" s="48" t="s">
        <v>10</v>
      </c>
      <c r="M39" s="38">
        <v>8</v>
      </c>
      <c r="N39" s="41">
        <f t="shared" si="0"/>
        <v>7.8</v>
      </c>
      <c r="O39" s="41">
        <f t="shared" si="1"/>
        <v>74.1</v>
      </c>
      <c r="P39" s="33" t="s">
        <v>37</v>
      </c>
      <c r="Q39" s="39">
        <f t="shared" si="2"/>
        <v>74.1</v>
      </c>
      <c r="R39" s="39"/>
    </row>
    <row r="40" spans="1:18" ht="17.1" customHeight="1">
      <c r="A40" s="28">
        <f t="shared" si="3"/>
        <v>34</v>
      </c>
      <c r="B40" s="40">
        <v>1183266</v>
      </c>
      <c r="C40" s="40" t="s">
        <v>130</v>
      </c>
      <c r="D40" s="48" t="s">
        <v>13</v>
      </c>
      <c r="E40" s="38">
        <v>7</v>
      </c>
      <c r="F40" s="48" t="s">
        <v>11</v>
      </c>
      <c r="G40" s="38">
        <v>6</v>
      </c>
      <c r="H40" s="48" t="s">
        <v>12</v>
      </c>
      <c r="I40" s="38">
        <v>5</v>
      </c>
      <c r="J40" s="48" t="s">
        <v>11</v>
      </c>
      <c r="K40" s="38">
        <v>6</v>
      </c>
      <c r="L40" s="48" t="s">
        <v>11</v>
      </c>
      <c r="M40" s="38">
        <v>6</v>
      </c>
      <c r="N40" s="41">
        <f t="shared" si="0"/>
        <v>6</v>
      </c>
      <c r="O40" s="41">
        <f t="shared" si="1"/>
        <v>57</v>
      </c>
      <c r="P40" s="33" t="s">
        <v>37</v>
      </c>
      <c r="Q40" s="39">
        <f t="shared" si="2"/>
        <v>57</v>
      </c>
      <c r="R40" s="39"/>
    </row>
    <row r="41" spans="1:18" ht="17.1" customHeight="1">
      <c r="A41" s="28">
        <f t="shared" si="3"/>
        <v>35</v>
      </c>
      <c r="B41" s="40">
        <v>1183267</v>
      </c>
      <c r="C41" s="40" t="s">
        <v>131</v>
      </c>
      <c r="D41" s="48" t="s">
        <v>13</v>
      </c>
      <c r="E41" s="38">
        <v>7</v>
      </c>
      <c r="F41" s="48" t="s">
        <v>13</v>
      </c>
      <c r="G41" s="38">
        <v>7</v>
      </c>
      <c r="H41" s="48" t="s">
        <v>11</v>
      </c>
      <c r="I41" s="38">
        <v>6</v>
      </c>
      <c r="J41" s="48" t="s">
        <v>11</v>
      </c>
      <c r="K41" s="38">
        <v>6</v>
      </c>
      <c r="L41" s="48" t="s">
        <v>13</v>
      </c>
      <c r="M41" s="38">
        <v>7</v>
      </c>
      <c r="N41" s="41">
        <f t="shared" si="0"/>
        <v>6.6</v>
      </c>
      <c r="O41" s="41">
        <f t="shared" si="1"/>
        <v>62.699999999999996</v>
      </c>
      <c r="P41" s="33" t="s">
        <v>37</v>
      </c>
      <c r="Q41" s="39">
        <f t="shared" si="2"/>
        <v>62.699999999999996</v>
      </c>
      <c r="R41" s="39"/>
    </row>
    <row r="42" spans="1:18" ht="17.1" customHeight="1">
      <c r="A42" s="28">
        <f t="shared" si="3"/>
        <v>36</v>
      </c>
      <c r="B42" s="40">
        <v>1183268</v>
      </c>
      <c r="C42" s="40" t="s">
        <v>132</v>
      </c>
      <c r="D42" s="48" t="s">
        <v>11</v>
      </c>
      <c r="E42" s="38">
        <v>6</v>
      </c>
      <c r="F42" s="48" t="s">
        <v>13</v>
      </c>
      <c r="G42" s="38">
        <v>7</v>
      </c>
      <c r="H42" s="48" t="s">
        <v>11</v>
      </c>
      <c r="I42" s="38">
        <v>6</v>
      </c>
      <c r="J42" s="48" t="s">
        <v>11</v>
      </c>
      <c r="K42" s="38">
        <v>6</v>
      </c>
      <c r="L42" s="48" t="s">
        <v>11</v>
      </c>
      <c r="M42" s="38">
        <v>6</v>
      </c>
      <c r="N42" s="41">
        <f t="shared" si="0"/>
        <v>6.2</v>
      </c>
      <c r="O42" s="41">
        <f t="shared" si="1"/>
        <v>58.9</v>
      </c>
      <c r="P42" s="33" t="s">
        <v>37</v>
      </c>
      <c r="Q42" s="39">
        <f t="shared" si="2"/>
        <v>58.9</v>
      </c>
      <c r="R42" s="39"/>
    </row>
    <row r="43" spans="1:18" ht="17.1" customHeight="1">
      <c r="A43" s="28">
        <f t="shared" si="3"/>
        <v>37</v>
      </c>
      <c r="B43" s="40">
        <v>1183269</v>
      </c>
      <c r="C43" s="40" t="s">
        <v>133</v>
      </c>
      <c r="D43" s="48" t="s">
        <v>10</v>
      </c>
      <c r="E43" s="38">
        <v>8</v>
      </c>
      <c r="F43" s="48" t="s">
        <v>10</v>
      </c>
      <c r="G43" s="38">
        <v>8</v>
      </c>
      <c r="H43" s="48" t="s">
        <v>13</v>
      </c>
      <c r="I43" s="38">
        <v>7</v>
      </c>
      <c r="J43" s="48" t="s">
        <v>13</v>
      </c>
      <c r="K43" s="38">
        <v>7</v>
      </c>
      <c r="L43" s="48" t="s">
        <v>13</v>
      </c>
      <c r="M43" s="38">
        <v>7</v>
      </c>
      <c r="N43" s="41">
        <f t="shared" si="0"/>
        <v>7.4</v>
      </c>
      <c r="O43" s="41">
        <f t="shared" si="1"/>
        <v>70.3</v>
      </c>
      <c r="P43" s="33" t="s">
        <v>37</v>
      </c>
      <c r="Q43" s="39">
        <f t="shared" si="2"/>
        <v>70.3</v>
      </c>
      <c r="R43" s="39"/>
    </row>
    <row r="44" spans="1:18" ht="17.1" customHeight="1">
      <c r="A44" s="28">
        <f t="shared" si="3"/>
        <v>38</v>
      </c>
      <c r="B44" s="40">
        <v>1183270</v>
      </c>
      <c r="C44" s="40" t="s">
        <v>134</v>
      </c>
      <c r="D44" s="48" t="s">
        <v>10</v>
      </c>
      <c r="E44" s="38">
        <v>8</v>
      </c>
      <c r="F44" s="48" t="s">
        <v>10</v>
      </c>
      <c r="G44" s="38">
        <v>8</v>
      </c>
      <c r="H44" s="48" t="s">
        <v>13</v>
      </c>
      <c r="I44" s="38">
        <v>7</v>
      </c>
      <c r="J44" s="48" t="s">
        <v>10</v>
      </c>
      <c r="K44" s="38">
        <v>8</v>
      </c>
      <c r="L44" s="48" t="s">
        <v>10</v>
      </c>
      <c r="M44" s="38">
        <v>8</v>
      </c>
      <c r="N44" s="41">
        <f t="shared" si="0"/>
        <v>7.8</v>
      </c>
      <c r="O44" s="41">
        <f t="shared" si="1"/>
        <v>74.1</v>
      </c>
      <c r="P44" s="33" t="s">
        <v>37</v>
      </c>
      <c r="Q44" s="39">
        <f t="shared" si="2"/>
        <v>74.1</v>
      </c>
      <c r="R44" s="39"/>
    </row>
    <row r="45" spans="1:18" ht="17.1" customHeight="1">
      <c r="A45" s="28">
        <f t="shared" si="3"/>
        <v>39</v>
      </c>
      <c r="B45" s="40">
        <v>1183271</v>
      </c>
      <c r="C45" s="40" t="s">
        <v>135</v>
      </c>
      <c r="D45" s="48" t="s">
        <v>14</v>
      </c>
      <c r="E45" s="38">
        <v>9</v>
      </c>
      <c r="F45" s="48" t="s">
        <v>15</v>
      </c>
      <c r="G45" s="38">
        <v>10</v>
      </c>
      <c r="H45" s="48" t="s">
        <v>15</v>
      </c>
      <c r="I45" s="38">
        <v>10</v>
      </c>
      <c r="J45" s="48" t="s">
        <v>14</v>
      </c>
      <c r="K45" s="38">
        <v>9</v>
      </c>
      <c r="L45" s="48" t="s">
        <v>14</v>
      </c>
      <c r="M45" s="38">
        <v>9</v>
      </c>
      <c r="N45" s="41">
        <f t="shared" si="0"/>
        <v>9.4</v>
      </c>
      <c r="O45" s="41">
        <f t="shared" si="1"/>
        <v>89.3</v>
      </c>
      <c r="P45" s="33" t="s">
        <v>37</v>
      </c>
      <c r="Q45" s="39">
        <f t="shared" si="2"/>
        <v>89.3</v>
      </c>
      <c r="R45" s="39"/>
    </row>
    <row r="46" spans="1:18" ht="17.1" customHeight="1">
      <c r="A46" s="28">
        <f t="shared" si="3"/>
        <v>40</v>
      </c>
      <c r="B46" s="40">
        <v>1183272</v>
      </c>
      <c r="C46" s="40" t="s">
        <v>136</v>
      </c>
      <c r="D46" s="48" t="s">
        <v>10</v>
      </c>
      <c r="E46" s="38">
        <v>8</v>
      </c>
      <c r="F46" s="48" t="s">
        <v>10</v>
      </c>
      <c r="G46" s="38">
        <v>8</v>
      </c>
      <c r="H46" s="48" t="s">
        <v>11</v>
      </c>
      <c r="I46" s="38">
        <v>6</v>
      </c>
      <c r="J46" s="48" t="s">
        <v>10</v>
      </c>
      <c r="K46" s="38">
        <v>8</v>
      </c>
      <c r="L46" s="48" t="s">
        <v>13</v>
      </c>
      <c r="M46" s="38">
        <v>7</v>
      </c>
      <c r="N46" s="41">
        <f t="shared" si="0"/>
        <v>7.4</v>
      </c>
      <c r="O46" s="41">
        <f t="shared" si="1"/>
        <v>70.3</v>
      </c>
      <c r="P46" s="33" t="s">
        <v>37</v>
      </c>
      <c r="Q46" s="39">
        <f t="shared" si="2"/>
        <v>70.3</v>
      </c>
      <c r="R46" s="39"/>
    </row>
    <row r="47" spans="1:18" ht="17.1" customHeight="1">
      <c r="A47" s="28">
        <f t="shared" si="3"/>
        <v>41</v>
      </c>
      <c r="B47" s="40">
        <v>1183273</v>
      </c>
      <c r="C47" s="40" t="s">
        <v>137</v>
      </c>
      <c r="D47" s="48" t="s">
        <v>14</v>
      </c>
      <c r="E47" s="38">
        <v>9</v>
      </c>
      <c r="F47" s="48" t="s">
        <v>14</v>
      </c>
      <c r="G47" s="38">
        <v>9</v>
      </c>
      <c r="H47" s="48" t="s">
        <v>14</v>
      </c>
      <c r="I47" s="38">
        <v>9</v>
      </c>
      <c r="J47" s="48" t="s">
        <v>14</v>
      </c>
      <c r="K47" s="38">
        <v>9</v>
      </c>
      <c r="L47" s="48" t="s">
        <v>14</v>
      </c>
      <c r="M47" s="38">
        <v>9</v>
      </c>
      <c r="N47" s="41">
        <f t="shared" si="0"/>
        <v>9</v>
      </c>
      <c r="O47" s="41">
        <f t="shared" si="1"/>
        <v>85.5</v>
      </c>
      <c r="P47" s="33" t="s">
        <v>37</v>
      </c>
      <c r="Q47" s="39">
        <f t="shared" si="2"/>
        <v>85.5</v>
      </c>
      <c r="R47" s="39"/>
    </row>
    <row r="48" spans="1:18" ht="17.1" customHeight="1">
      <c r="A48" s="28">
        <f t="shared" si="3"/>
        <v>42</v>
      </c>
      <c r="B48" s="40">
        <v>1183274</v>
      </c>
      <c r="C48" s="40" t="s">
        <v>138</v>
      </c>
      <c r="D48" s="48" t="s">
        <v>10</v>
      </c>
      <c r="E48" s="38">
        <v>8</v>
      </c>
      <c r="F48" s="48" t="s">
        <v>10</v>
      </c>
      <c r="G48" s="38">
        <v>8</v>
      </c>
      <c r="H48" s="48" t="s">
        <v>11</v>
      </c>
      <c r="I48" s="38">
        <v>6</v>
      </c>
      <c r="J48" s="48" t="s">
        <v>10</v>
      </c>
      <c r="K48" s="38">
        <v>8</v>
      </c>
      <c r="L48" s="48" t="s">
        <v>13</v>
      </c>
      <c r="M48" s="38">
        <v>7</v>
      </c>
      <c r="N48" s="41">
        <f t="shared" si="0"/>
        <v>7.4</v>
      </c>
      <c r="O48" s="41">
        <f t="shared" si="1"/>
        <v>70.3</v>
      </c>
      <c r="P48" s="33" t="s">
        <v>37</v>
      </c>
      <c r="Q48" s="39">
        <f t="shared" si="2"/>
        <v>70.3</v>
      </c>
      <c r="R48" s="39"/>
    </row>
    <row r="49" spans="1:18" ht="17.1" customHeight="1">
      <c r="A49" s="28">
        <f t="shared" si="3"/>
        <v>43</v>
      </c>
      <c r="B49" s="40">
        <v>1183275</v>
      </c>
      <c r="C49" s="40" t="s">
        <v>139</v>
      </c>
      <c r="D49" s="48" t="s">
        <v>13</v>
      </c>
      <c r="E49" s="38">
        <v>7</v>
      </c>
      <c r="F49" s="48" t="s">
        <v>10</v>
      </c>
      <c r="G49" s="38">
        <v>8</v>
      </c>
      <c r="H49" s="48" t="s">
        <v>11</v>
      </c>
      <c r="I49" s="38">
        <v>6</v>
      </c>
      <c r="J49" s="48" t="s">
        <v>11</v>
      </c>
      <c r="K49" s="38">
        <v>6</v>
      </c>
      <c r="L49" s="48" t="s">
        <v>13</v>
      </c>
      <c r="M49" s="38">
        <v>7</v>
      </c>
      <c r="N49" s="41">
        <f t="shared" si="0"/>
        <v>6.8</v>
      </c>
      <c r="O49" s="41">
        <f t="shared" si="1"/>
        <v>64.6</v>
      </c>
      <c r="P49" s="33" t="s">
        <v>37</v>
      </c>
      <c r="Q49" s="39">
        <f t="shared" si="2"/>
        <v>64.6</v>
      </c>
      <c r="R49" s="39"/>
    </row>
    <row r="50" spans="1:18" ht="17.1" customHeight="1">
      <c r="A50" s="28">
        <f t="shared" si="3"/>
        <v>44</v>
      </c>
      <c r="B50" s="40">
        <v>1183276</v>
      </c>
      <c r="C50" s="40" t="s">
        <v>140</v>
      </c>
      <c r="D50" s="48" t="s">
        <v>11</v>
      </c>
      <c r="E50" s="38">
        <v>6</v>
      </c>
      <c r="F50" s="48" t="s">
        <v>13</v>
      </c>
      <c r="G50" s="38">
        <v>7</v>
      </c>
      <c r="H50" s="48" t="s">
        <v>11</v>
      </c>
      <c r="I50" s="38">
        <v>6</v>
      </c>
      <c r="J50" s="48" t="s">
        <v>13</v>
      </c>
      <c r="K50" s="38">
        <v>7</v>
      </c>
      <c r="L50" s="48" t="s">
        <v>11</v>
      </c>
      <c r="M50" s="38">
        <v>6</v>
      </c>
      <c r="N50" s="41">
        <f t="shared" si="0"/>
        <v>6.4</v>
      </c>
      <c r="O50" s="41">
        <f t="shared" si="1"/>
        <v>60.800000000000004</v>
      </c>
      <c r="P50" s="33" t="s">
        <v>37</v>
      </c>
      <c r="Q50" s="39">
        <f t="shared" si="2"/>
        <v>60.800000000000004</v>
      </c>
      <c r="R50" s="39"/>
    </row>
    <row r="51" spans="1:18" ht="17.1" customHeight="1">
      <c r="A51" s="28">
        <f t="shared" si="3"/>
        <v>45</v>
      </c>
      <c r="B51" s="40">
        <v>1183277</v>
      </c>
      <c r="C51" s="40" t="s">
        <v>141</v>
      </c>
      <c r="D51" s="48" t="s">
        <v>11</v>
      </c>
      <c r="E51" s="38">
        <v>6</v>
      </c>
      <c r="F51" s="48" t="s">
        <v>13</v>
      </c>
      <c r="G51" s="38">
        <v>7</v>
      </c>
      <c r="H51" s="48" t="s">
        <v>11</v>
      </c>
      <c r="I51" s="38">
        <v>6</v>
      </c>
      <c r="J51" s="48" t="s">
        <v>11</v>
      </c>
      <c r="K51" s="38">
        <v>6</v>
      </c>
      <c r="L51" s="48" t="s">
        <v>12</v>
      </c>
      <c r="M51" s="38">
        <v>5</v>
      </c>
      <c r="N51" s="41">
        <f t="shared" si="0"/>
        <v>6</v>
      </c>
      <c r="O51" s="41">
        <f t="shared" si="1"/>
        <v>57</v>
      </c>
      <c r="P51" s="33" t="s">
        <v>37</v>
      </c>
      <c r="Q51" s="39">
        <f t="shared" si="2"/>
        <v>57</v>
      </c>
      <c r="R51" s="39"/>
    </row>
    <row r="52" spans="1:18" ht="17.1" customHeight="1">
      <c r="A52" s="28">
        <f t="shared" si="3"/>
        <v>46</v>
      </c>
      <c r="B52" s="40">
        <v>1183278</v>
      </c>
      <c r="C52" s="40" t="s">
        <v>142</v>
      </c>
      <c r="D52" s="48" t="s">
        <v>12</v>
      </c>
      <c r="E52" s="38">
        <v>5</v>
      </c>
      <c r="F52" s="48" t="s">
        <v>11</v>
      </c>
      <c r="G52" s="38">
        <v>6</v>
      </c>
      <c r="H52" s="48" t="s">
        <v>12</v>
      </c>
      <c r="I52" s="38">
        <v>5</v>
      </c>
      <c r="J52" s="48" t="s">
        <v>0</v>
      </c>
      <c r="K52" s="38">
        <v>4</v>
      </c>
      <c r="L52" s="48" t="s">
        <v>0</v>
      </c>
      <c r="M52" s="38">
        <v>4</v>
      </c>
      <c r="N52" s="41">
        <f t="shared" si="0"/>
        <v>4.8</v>
      </c>
      <c r="O52" s="41">
        <f t="shared" si="1"/>
        <v>45.6</v>
      </c>
      <c r="P52" s="33" t="s">
        <v>37</v>
      </c>
      <c r="Q52" s="39">
        <f t="shared" si="2"/>
        <v>45.6</v>
      </c>
      <c r="R52" s="39"/>
    </row>
    <row r="53" spans="1:18" ht="17.1" customHeight="1">
      <c r="A53" s="28">
        <f t="shared" si="3"/>
        <v>47</v>
      </c>
      <c r="B53" s="40">
        <v>1183279</v>
      </c>
      <c r="C53" s="40" t="s">
        <v>143</v>
      </c>
      <c r="D53" s="48" t="s">
        <v>11</v>
      </c>
      <c r="E53" s="38">
        <v>6</v>
      </c>
      <c r="F53" s="48" t="s">
        <v>11</v>
      </c>
      <c r="G53" s="38">
        <v>6</v>
      </c>
      <c r="H53" s="48" t="s">
        <v>0</v>
      </c>
      <c r="I53" s="38">
        <v>4</v>
      </c>
      <c r="J53" s="48" t="s">
        <v>12</v>
      </c>
      <c r="K53" s="38">
        <v>5</v>
      </c>
      <c r="L53" s="48" t="s">
        <v>12</v>
      </c>
      <c r="M53" s="38">
        <v>5</v>
      </c>
      <c r="N53" s="41">
        <f t="shared" si="0"/>
        <v>5.2</v>
      </c>
      <c r="O53" s="41">
        <f t="shared" si="1"/>
        <v>49.4</v>
      </c>
      <c r="P53" s="33" t="s">
        <v>37</v>
      </c>
      <c r="Q53" s="39">
        <f t="shared" si="2"/>
        <v>49.4</v>
      </c>
      <c r="R53" s="39"/>
    </row>
    <row r="54" spans="1:18" ht="17.1" customHeight="1">
      <c r="A54" s="28">
        <f t="shared" si="3"/>
        <v>48</v>
      </c>
      <c r="B54" s="40">
        <v>1183280</v>
      </c>
      <c r="C54" s="40" t="s">
        <v>144</v>
      </c>
      <c r="D54" s="48" t="s">
        <v>11</v>
      </c>
      <c r="E54" s="38">
        <v>6</v>
      </c>
      <c r="F54" s="48" t="s">
        <v>13</v>
      </c>
      <c r="G54" s="38">
        <v>7</v>
      </c>
      <c r="H54" s="48" t="s">
        <v>0</v>
      </c>
      <c r="I54" s="38">
        <v>4</v>
      </c>
      <c r="J54" s="48" t="s">
        <v>12</v>
      </c>
      <c r="K54" s="38">
        <v>5</v>
      </c>
      <c r="L54" s="48" t="s">
        <v>12</v>
      </c>
      <c r="M54" s="38">
        <v>5</v>
      </c>
      <c r="N54" s="41">
        <f t="shared" si="0"/>
        <v>5.4</v>
      </c>
      <c r="O54" s="41">
        <f t="shared" si="1"/>
        <v>51.300000000000004</v>
      </c>
      <c r="P54" s="33" t="s">
        <v>37</v>
      </c>
      <c r="Q54" s="39">
        <f t="shared" si="2"/>
        <v>51.300000000000004</v>
      </c>
      <c r="R54" s="39"/>
    </row>
    <row r="55" spans="1:18" ht="17.1" customHeight="1">
      <c r="A55" s="28">
        <f t="shared" si="3"/>
        <v>49</v>
      </c>
      <c r="B55" s="40">
        <v>1183281</v>
      </c>
      <c r="C55" s="40" t="s">
        <v>145</v>
      </c>
      <c r="D55" s="48" t="s">
        <v>11</v>
      </c>
      <c r="E55" s="38">
        <v>6</v>
      </c>
      <c r="F55" s="48" t="s">
        <v>10</v>
      </c>
      <c r="G55" s="38">
        <v>8</v>
      </c>
      <c r="H55" s="48" t="s">
        <v>12</v>
      </c>
      <c r="I55" s="38">
        <v>5</v>
      </c>
      <c r="J55" s="48" t="s">
        <v>12</v>
      </c>
      <c r="K55" s="38">
        <v>5</v>
      </c>
      <c r="L55" s="48" t="s">
        <v>12</v>
      </c>
      <c r="M55" s="38">
        <v>5</v>
      </c>
      <c r="N55" s="41">
        <f>+(E55+G55+I55+K55+M55)/5</f>
        <v>5.8</v>
      </c>
      <c r="O55" s="41">
        <f t="shared" si="1"/>
        <v>55.1</v>
      </c>
      <c r="P55" s="33" t="s">
        <v>37</v>
      </c>
      <c r="Q55" s="39">
        <f t="shared" si="2"/>
        <v>55.1</v>
      </c>
      <c r="R55" s="39"/>
    </row>
    <row r="56" spans="1:18" ht="17.1" customHeight="1">
      <c r="A56" s="28">
        <f t="shared" si="3"/>
        <v>50</v>
      </c>
      <c r="B56" s="40">
        <v>1183282</v>
      </c>
      <c r="C56" s="40" t="s">
        <v>146</v>
      </c>
      <c r="D56" s="48" t="s">
        <v>13</v>
      </c>
      <c r="E56" s="38">
        <v>7</v>
      </c>
      <c r="F56" s="48" t="s">
        <v>13</v>
      </c>
      <c r="G56" s="38">
        <v>7</v>
      </c>
      <c r="H56" s="48" t="s">
        <v>11</v>
      </c>
      <c r="I56" s="38">
        <v>6</v>
      </c>
      <c r="J56" s="48" t="s">
        <v>11</v>
      </c>
      <c r="K56" s="38">
        <v>6</v>
      </c>
      <c r="L56" s="48" t="s">
        <v>11</v>
      </c>
      <c r="M56" s="38">
        <v>6</v>
      </c>
      <c r="N56" s="41">
        <f>+(E56+G56+I56+K56+M56)/5</f>
        <v>6.4</v>
      </c>
      <c r="O56" s="41">
        <f t="shared" si="1"/>
        <v>60.800000000000004</v>
      </c>
      <c r="P56" s="33" t="s">
        <v>37</v>
      </c>
      <c r="Q56" s="39">
        <f t="shared" si="2"/>
        <v>60.800000000000004</v>
      </c>
      <c r="R56" s="39"/>
    </row>
    <row r="57" spans="1:18" ht="17.1" customHeight="1">
      <c r="A57" s="28">
        <f t="shared" si="3"/>
        <v>51</v>
      </c>
      <c r="B57" s="40">
        <v>1183283</v>
      </c>
      <c r="C57" s="40" t="s">
        <v>147</v>
      </c>
      <c r="D57" s="48" t="s">
        <v>15</v>
      </c>
      <c r="E57" s="38">
        <v>10</v>
      </c>
      <c r="F57" s="48" t="s">
        <v>15</v>
      </c>
      <c r="G57" s="38">
        <v>10</v>
      </c>
      <c r="H57" s="48" t="s">
        <v>15</v>
      </c>
      <c r="I57" s="38">
        <v>10</v>
      </c>
      <c r="J57" s="48" t="s">
        <v>15</v>
      </c>
      <c r="K57" s="38">
        <v>10</v>
      </c>
      <c r="L57" s="48" t="s">
        <v>15</v>
      </c>
      <c r="M57" s="38">
        <v>10</v>
      </c>
      <c r="N57" s="41">
        <f>+(E57+G57+I57+K57+M57)/5</f>
        <v>10</v>
      </c>
      <c r="O57" s="41">
        <f t="shared" si="1"/>
        <v>95</v>
      </c>
      <c r="P57" s="33" t="s">
        <v>37</v>
      </c>
      <c r="Q57" s="39">
        <f t="shared" si="2"/>
        <v>95</v>
      </c>
      <c r="R57" s="39"/>
    </row>
    <row r="58" spans="1:18" ht="17.1" customHeight="1">
      <c r="A58" s="28">
        <f t="shared" si="3"/>
        <v>52</v>
      </c>
      <c r="B58" s="40">
        <v>1183284</v>
      </c>
      <c r="C58" s="40" t="s">
        <v>148</v>
      </c>
      <c r="D58" s="48" t="s">
        <v>10</v>
      </c>
      <c r="E58" s="38">
        <v>8</v>
      </c>
      <c r="F58" s="48" t="s">
        <v>14</v>
      </c>
      <c r="G58" s="38">
        <v>9</v>
      </c>
      <c r="H58" s="48" t="s">
        <v>10</v>
      </c>
      <c r="I58" s="38">
        <v>8</v>
      </c>
      <c r="J58" s="48" t="s">
        <v>10</v>
      </c>
      <c r="K58" s="38">
        <v>8</v>
      </c>
      <c r="L58" s="48" t="s">
        <v>10</v>
      </c>
      <c r="M58" s="38">
        <v>8</v>
      </c>
      <c r="N58" s="41">
        <f t="shared" si="0"/>
        <v>8.2</v>
      </c>
      <c r="O58" s="41">
        <f t="shared" si="1"/>
        <v>77.89999999999999</v>
      </c>
      <c r="P58" s="33" t="s">
        <v>37</v>
      </c>
      <c r="Q58" s="39">
        <f t="shared" si="2"/>
        <v>77.89999999999999</v>
      </c>
      <c r="R58" s="39"/>
    </row>
    <row r="59" spans="1:18" ht="17.1" customHeight="1">
      <c r="A59" s="28">
        <f t="shared" si="3"/>
        <v>53</v>
      </c>
      <c r="B59" s="40">
        <v>1183285</v>
      </c>
      <c r="C59" s="40" t="s">
        <v>149</v>
      </c>
      <c r="D59" s="48" t="s">
        <v>11</v>
      </c>
      <c r="E59" s="38">
        <v>6</v>
      </c>
      <c r="F59" s="48" t="s">
        <v>10</v>
      </c>
      <c r="G59" s="38">
        <v>8</v>
      </c>
      <c r="H59" s="48" t="s">
        <v>12</v>
      </c>
      <c r="I59" s="38">
        <v>5</v>
      </c>
      <c r="J59" s="48" t="s">
        <v>11</v>
      </c>
      <c r="K59" s="38">
        <v>6</v>
      </c>
      <c r="L59" s="48" t="s">
        <v>12</v>
      </c>
      <c r="M59" s="38">
        <v>5</v>
      </c>
      <c r="N59" s="41">
        <f t="shared" si="0"/>
        <v>6</v>
      </c>
      <c r="O59" s="41">
        <f t="shared" si="1"/>
        <v>57</v>
      </c>
      <c r="P59" s="33" t="s">
        <v>37</v>
      </c>
      <c r="Q59" s="39">
        <f t="shared" si="2"/>
        <v>57</v>
      </c>
      <c r="R59" s="39"/>
    </row>
    <row r="60" spans="1:18" ht="17.1" customHeight="1">
      <c r="A60" s="28">
        <f t="shared" si="3"/>
        <v>54</v>
      </c>
      <c r="B60" s="40">
        <v>1183286</v>
      </c>
      <c r="C60" s="40" t="s">
        <v>150</v>
      </c>
      <c r="D60" s="48" t="s">
        <v>11</v>
      </c>
      <c r="E60" s="38">
        <v>6</v>
      </c>
      <c r="F60" s="48" t="s">
        <v>12</v>
      </c>
      <c r="G60" s="38">
        <v>7</v>
      </c>
      <c r="H60" s="48" t="s">
        <v>12</v>
      </c>
      <c r="I60" s="38">
        <v>5</v>
      </c>
      <c r="J60" s="48" t="s">
        <v>0</v>
      </c>
      <c r="K60" s="38">
        <v>4</v>
      </c>
      <c r="L60" s="48" t="s">
        <v>12</v>
      </c>
      <c r="M60" s="38">
        <v>5</v>
      </c>
      <c r="N60" s="41">
        <f t="shared" si="0"/>
        <v>5.4</v>
      </c>
      <c r="O60" s="41">
        <f t="shared" si="1"/>
        <v>51.300000000000004</v>
      </c>
      <c r="P60" s="33" t="s">
        <v>37</v>
      </c>
      <c r="Q60" s="39">
        <f t="shared" si="2"/>
        <v>51.300000000000004</v>
      </c>
      <c r="R60" s="39"/>
    </row>
    <row r="61" spans="1:18" ht="17.1" customHeight="1">
      <c r="A61" s="28">
        <f t="shared" si="3"/>
        <v>55</v>
      </c>
      <c r="B61" s="40">
        <v>1183287</v>
      </c>
      <c r="C61" s="40" t="s">
        <v>151</v>
      </c>
      <c r="D61" s="48" t="s">
        <v>13</v>
      </c>
      <c r="E61" s="38">
        <v>7</v>
      </c>
      <c r="F61" s="48" t="s">
        <v>10</v>
      </c>
      <c r="G61" s="38">
        <v>8</v>
      </c>
      <c r="H61" s="48" t="s">
        <v>13</v>
      </c>
      <c r="I61" s="38">
        <v>7</v>
      </c>
      <c r="J61" s="48" t="s">
        <v>13</v>
      </c>
      <c r="K61" s="38">
        <v>7</v>
      </c>
      <c r="L61" s="48" t="s">
        <v>13</v>
      </c>
      <c r="M61" s="38">
        <v>7</v>
      </c>
      <c r="N61" s="41">
        <f t="shared" si="0"/>
        <v>7.2</v>
      </c>
      <c r="O61" s="41">
        <f t="shared" si="1"/>
        <v>68.4</v>
      </c>
      <c r="P61" s="33" t="s">
        <v>37</v>
      </c>
      <c r="Q61" s="39">
        <f t="shared" si="2"/>
        <v>68.4</v>
      </c>
      <c r="R61" s="39"/>
    </row>
    <row r="62" spans="1:18" ht="17.1" customHeight="1">
      <c r="A62" s="28">
        <f t="shared" si="3"/>
        <v>56</v>
      </c>
      <c r="B62" s="40">
        <v>1183288</v>
      </c>
      <c r="C62" s="40" t="s">
        <v>152</v>
      </c>
      <c r="D62" s="48" t="s">
        <v>13</v>
      </c>
      <c r="E62" s="38">
        <v>7</v>
      </c>
      <c r="F62" s="48" t="s">
        <v>11</v>
      </c>
      <c r="G62" s="38">
        <v>6</v>
      </c>
      <c r="H62" s="48" t="s">
        <v>11</v>
      </c>
      <c r="I62" s="38">
        <v>6</v>
      </c>
      <c r="J62" s="48" t="s">
        <v>11</v>
      </c>
      <c r="K62" s="38">
        <v>6</v>
      </c>
      <c r="L62" s="48" t="s">
        <v>11</v>
      </c>
      <c r="M62" s="38">
        <v>6</v>
      </c>
      <c r="N62" s="41">
        <f t="shared" si="0"/>
        <v>6.2</v>
      </c>
      <c r="O62" s="41">
        <f t="shared" si="1"/>
        <v>58.9</v>
      </c>
      <c r="P62" s="33" t="s">
        <v>37</v>
      </c>
      <c r="Q62" s="39">
        <f t="shared" si="2"/>
        <v>58.9</v>
      </c>
      <c r="R62" s="39"/>
    </row>
    <row r="63" spans="1:18" ht="17.1" customHeight="1">
      <c r="A63" s="28">
        <f t="shared" si="3"/>
        <v>57</v>
      </c>
      <c r="B63" s="40">
        <v>1183289</v>
      </c>
      <c r="C63" s="40" t="s">
        <v>153</v>
      </c>
      <c r="D63" s="48" t="s">
        <v>13</v>
      </c>
      <c r="E63" s="38">
        <v>7</v>
      </c>
      <c r="F63" s="48" t="s">
        <v>10</v>
      </c>
      <c r="G63" s="38">
        <v>8</v>
      </c>
      <c r="H63" s="48" t="s">
        <v>13</v>
      </c>
      <c r="I63" s="38">
        <v>7</v>
      </c>
      <c r="J63" s="48" t="s">
        <v>10</v>
      </c>
      <c r="K63" s="38">
        <v>8</v>
      </c>
      <c r="L63" s="48" t="s">
        <v>11</v>
      </c>
      <c r="M63" s="38">
        <v>6</v>
      </c>
      <c r="N63" s="41">
        <f t="shared" si="0"/>
        <v>7.2</v>
      </c>
      <c r="O63" s="41">
        <f t="shared" si="1"/>
        <v>68.4</v>
      </c>
      <c r="P63" s="33" t="s">
        <v>37</v>
      </c>
      <c r="Q63" s="39">
        <f t="shared" si="2"/>
        <v>68.4</v>
      </c>
      <c r="R63" s="39"/>
    </row>
    <row r="64" spans="1:18" ht="17.1" customHeight="1">
      <c r="A64" s="28">
        <f t="shared" si="3"/>
        <v>58</v>
      </c>
      <c r="B64" s="40">
        <v>1183290</v>
      </c>
      <c r="C64" s="40" t="s">
        <v>154</v>
      </c>
      <c r="D64" s="48" t="s">
        <v>12</v>
      </c>
      <c r="E64" s="38">
        <v>5</v>
      </c>
      <c r="F64" s="48" t="s">
        <v>11</v>
      </c>
      <c r="G64" s="38">
        <v>6</v>
      </c>
      <c r="H64" s="48" t="s">
        <v>0</v>
      </c>
      <c r="I64" s="38">
        <v>4</v>
      </c>
      <c r="J64" s="48" t="s">
        <v>12</v>
      </c>
      <c r="K64" s="38">
        <v>5</v>
      </c>
      <c r="L64" s="48" t="s">
        <v>0</v>
      </c>
      <c r="M64" s="38">
        <v>4</v>
      </c>
      <c r="N64" s="41">
        <f t="shared" si="0"/>
        <v>4.8</v>
      </c>
      <c r="O64" s="41">
        <f t="shared" si="1"/>
        <v>45.6</v>
      </c>
      <c r="P64" s="33" t="s">
        <v>37</v>
      </c>
      <c r="Q64" s="39">
        <f t="shared" si="2"/>
        <v>45.6</v>
      </c>
      <c r="R64" s="39"/>
    </row>
    <row r="65" spans="1:18" ht="17.1" customHeight="1">
      <c r="A65" s="28">
        <f t="shared" si="3"/>
        <v>59</v>
      </c>
      <c r="B65" s="40">
        <v>1183291</v>
      </c>
      <c r="C65" s="40" t="s">
        <v>155</v>
      </c>
      <c r="D65" s="48" t="s">
        <v>12</v>
      </c>
      <c r="E65" s="38">
        <v>5</v>
      </c>
      <c r="F65" s="48" t="s">
        <v>11</v>
      </c>
      <c r="G65" s="38">
        <v>6</v>
      </c>
      <c r="H65" s="48" t="s">
        <v>12</v>
      </c>
      <c r="I65" s="38">
        <v>5</v>
      </c>
      <c r="J65" s="48" t="s">
        <v>12</v>
      </c>
      <c r="K65" s="38">
        <v>5</v>
      </c>
      <c r="L65" s="48" t="s">
        <v>12</v>
      </c>
      <c r="M65" s="38">
        <v>5</v>
      </c>
      <c r="N65" s="41">
        <f t="shared" si="0"/>
        <v>5.2</v>
      </c>
      <c r="O65" s="41">
        <f t="shared" si="1"/>
        <v>49.4</v>
      </c>
      <c r="P65" s="33" t="s">
        <v>37</v>
      </c>
      <c r="Q65" s="39">
        <f t="shared" si="2"/>
        <v>49.4</v>
      </c>
      <c r="R65" s="39"/>
    </row>
    <row r="66" spans="1:18" ht="17.1" customHeight="1">
      <c r="A66" s="28">
        <f t="shared" si="3"/>
        <v>60</v>
      </c>
      <c r="B66" s="40">
        <v>1183292</v>
      </c>
      <c r="C66" s="40" t="s">
        <v>156</v>
      </c>
      <c r="D66" s="48" t="s">
        <v>10</v>
      </c>
      <c r="E66" s="38">
        <v>8</v>
      </c>
      <c r="F66" s="48" t="s">
        <v>10</v>
      </c>
      <c r="G66" s="38">
        <v>8</v>
      </c>
      <c r="H66" s="48" t="s">
        <v>13</v>
      </c>
      <c r="I66" s="38">
        <v>7</v>
      </c>
      <c r="J66" s="48" t="s">
        <v>13</v>
      </c>
      <c r="K66" s="38">
        <v>7</v>
      </c>
      <c r="L66" s="48" t="s">
        <v>13</v>
      </c>
      <c r="M66" s="38">
        <v>7</v>
      </c>
      <c r="N66" s="41">
        <f t="shared" si="0"/>
        <v>7.4</v>
      </c>
      <c r="O66" s="41">
        <f t="shared" si="1"/>
        <v>70.3</v>
      </c>
      <c r="P66" s="33" t="s">
        <v>37</v>
      </c>
      <c r="Q66" s="39">
        <f t="shared" si="2"/>
        <v>70.3</v>
      </c>
      <c r="R66" s="39"/>
    </row>
    <row r="67" spans="1:18" ht="17.1" customHeight="1">
      <c r="A67" s="28">
        <f t="shared" si="3"/>
        <v>61</v>
      </c>
      <c r="B67" s="40">
        <v>1183293</v>
      </c>
      <c r="C67" s="40" t="s">
        <v>157</v>
      </c>
      <c r="D67" s="48" t="s">
        <v>11</v>
      </c>
      <c r="E67" s="38">
        <v>6</v>
      </c>
      <c r="F67" s="48" t="s">
        <v>10</v>
      </c>
      <c r="G67" s="38">
        <v>8</v>
      </c>
      <c r="H67" s="48" t="s">
        <v>13</v>
      </c>
      <c r="I67" s="38">
        <v>7</v>
      </c>
      <c r="J67" s="48" t="s">
        <v>11</v>
      </c>
      <c r="K67" s="38">
        <v>6</v>
      </c>
      <c r="L67" s="48" t="s">
        <v>11</v>
      </c>
      <c r="M67" s="38">
        <v>6</v>
      </c>
      <c r="N67" s="41">
        <f t="shared" si="0"/>
        <v>6.6</v>
      </c>
      <c r="O67" s="41">
        <f t="shared" si="1"/>
        <v>62.699999999999996</v>
      </c>
      <c r="P67" s="33" t="s">
        <v>37</v>
      </c>
      <c r="Q67" s="39">
        <f t="shared" si="2"/>
        <v>62.699999999999996</v>
      </c>
      <c r="R67" s="39"/>
    </row>
    <row r="68" spans="1:18" ht="17.1" customHeight="1">
      <c r="A68" s="28">
        <f t="shared" si="3"/>
        <v>62</v>
      </c>
      <c r="B68" s="40">
        <v>1183294</v>
      </c>
      <c r="C68" s="40" t="s">
        <v>158</v>
      </c>
      <c r="D68" s="48" t="s">
        <v>13</v>
      </c>
      <c r="E68" s="38">
        <v>7</v>
      </c>
      <c r="F68" s="48" t="s">
        <v>13</v>
      </c>
      <c r="G68" s="38">
        <v>7</v>
      </c>
      <c r="H68" s="48" t="s">
        <v>12</v>
      </c>
      <c r="I68" s="38">
        <v>5</v>
      </c>
      <c r="J68" s="48" t="s">
        <v>11</v>
      </c>
      <c r="K68" s="38">
        <v>6</v>
      </c>
      <c r="L68" s="48" t="s">
        <v>11</v>
      </c>
      <c r="M68" s="38">
        <v>6</v>
      </c>
      <c r="N68" s="41">
        <f t="shared" si="0"/>
        <v>6.2</v>
      </c>
      <c r="O68" s="41">
        <f t="shared" si="1"/>
        <v>58.9</v>
      </c>
      <c r="P68" s="33" t="s">
        <v>37</v>
      </c>
      <c r="Q68" s="39">
        <f t="shared" si="2"/>
        <v>58.9</v>
      </c>
      <c r="R68" s="39"/>
    </row>
    <row r="69" spans="1:18" ht="17.1" customHeight="1">
      <c r="A69" s="28">
        <f t="shared" si="3"/>
        <v>63</v>
      </c>
      <c r="B69" s="40">
        <v>1183295</v>
      </c>
      <c r="C69" s="40" t="s">
        <v>159</v>
      </c>
      <c r="D69" s="48" t="s">
        <v>12</v>
      </c>
      <c r="E69" s="38">
        <v>5</v>
      </c>
      <c r="F69" s="48" t="s">
        <v>11</v>
      </c>
      <c r="G69" s="38">
        <v>6</v>
      </c>
      <c r="H69" s="48" t="s">
        <v>12</v>
      </c>
      <c r="I69" s="38">
        <v>5</v>
      </c>
      <c r="J69" s="48" t="s">
        <v>12</v>
      </c>
      <c r="K69" s="38">
        <v>5</v>
      </c>
      <c r="L69" s="48" t="s">
        <v>12</v>
      </c>
      <c r="M69" s="38">
        <v>5</v>
      </c>
      <c r="N69" s="41">
        <f t="shared" si="0"/>
        <v>5.2</v>
      </c>
      <c r="O69" s="41">
        <f t="shared" si="1"/>
        <v>49.4</v>
      </c>
      <c r="P69" s="33" t="s">
        <v>37</v>
      </c>
      <c r="Q69" s="39">
        <f t="shared" si="2"/>
        <v>49.4</v>
      </c>
      <c r="R69" s="39"/>
    </row>
    <row r="70" spans="1:18" ht="17.1" customHeight="1">
      <c r="A70" s="28">
        <f t="shared" si="3"/>
        <v>64</v>
      </c>
      <c r="B70" s="40">
        <v>1183296</v>
      </c>
      <c r="C70" s="40" t="s">
        <v>160</v>
      </c>
      <c r="D70" s="48" t="s">
        <v>11</v>
      </c>
      <c r="E70" s="38">
        <v>6</v>
      </c>
      <c r="F70" s="48" t="s">
        <v>13</v>
      </c>
      <c r="G70" s="38">
        <v>7</v>
      </c>
      <c r="H70" s="48" t="s">
        <v>11</v>
      </c>
      <c r="I70" s="38">
        <v>6</v>
      </c>
      <c r="J70" s="48" t="s">
        <v>13</v>
      </c>
      <c r="K70" s="38">
        <v>7</v>
      </c>
      <c r="L70" s="48" t="s">
        <v>11</v>
      </c>
      <c r="M70" s="38">
        <v>6</v>
      </c>
      <c r="N70" s="41">
        <f t="shared" si="0"/>
        <v>6.4</v>
      </c>
      <c r="O70" s="41">
        <f t="shared" si="1"/>
        <v>60.800000000000004</v>
      </c>
      <c r="P70" s="33" t="s">
        <v>37</v>
      </c>
      <c r="Q70" s="39">
        <f t="shared" si="2"/>
        <v>60.800000000000004</v>
      </c>
      <c r="R70" s="39"/>
    </row>
    <row r="71" spans="1:18" ht="17.1" customHeight="1">
      <c r="A71" s="28">
        <f t="shared" si="3"/>
        <v>65</v>
      </c>
      <c r="B71" s="40">
        <v>1183297</v>
      </c>
      <c r="C71" s="40" t="s">
        <v>161</v>
      </c>
      <c r="D71" s="48" t="s">
        <v>11</v>
      </c>
      <c r="E71" s="38">
        <v>6</v>
      </c>
      <c r="F71" s="48" t="s">
        <v>10</v>
      </c>
      <c r="G71" s="38">
        <v>8</v>
      </c>
      <c r="H71" s="48" t="s">
        <v>11</v>
      </c>
      <c r="I71" s="38">
        <v>6</v>
      </c>
      <c r="J71" s="48" t="s">
        <v>13</v>
      </c>
      <c r="K71" s="38">
        <v>7</v>
      </c>
      <c r="L71" s="48" t="s">
        <v>11</v>
      </c>
      <c r="M71" s="38">
        <v>6</v>
      </c>
      <c r="N71" s="41">
        <f t="shared" si="0"/>
        <v>6.6</v>
      </c>
      <c r="O71" s="41">
        <f t="shared" si="1"/>
        <v>62.699999999999996</v>
      </c>
      <c r="P71" s="33" t="s">
        <v>37</v>
      </c>
      <c r="Q71" s="39">
        <f t="shared" si="2"/>
        <v>62.699999999999996</v>
      </c>
      <c r="R71" s="39"/>
    </row>
    <row r="72" spans="1:18" ht="17.1" customHeight="1">
      <c r="A72" s="28">
        <f t="shared" si="3"/>
        <v>66</v>
      </c>
      <c r="B72" s="40">
        <v>1183298</v>
      </c>
      <c r="C72" s="40" t="s">
        <v>162</v>
      </c>
      <c r="D72" s="48" t="s">
        <v>10</v>
      </c>
      <c r="E72" s="38">
        <v>8</v>
      </c>
      <c r="F72" s="48" t="s">
        <v>14</v>
      </c>
      <c r="G72" s="38">
        <v>9</v>
      </c>
      <c r="H72" s="48" t="s">
        <v>13</v>
      </c>
      <c r="I72" s="38">
        <v>7</v>
      </c>
      <c r="J72" s="48" t="s">
        <v>13</v>
      </c>
      <c r="K72" s="38">
        <v>7</v>
      </c>
      <c r="L72" s="48" t="s">
        <v>13</v>
      </c>
      <c r="M72" s="38">
        <v>7</v>
      </c>
      <c r="N72" s="41">
        <f aca="true" t="shared" si="4" ref="N72:N94">+(E72+G72+I72+K72+M72)/5</f>
        <v>7.6</v>
      </c>
      <c r="O72" s="41">
        <f aca="true" t="shared" si="5" ref="O72:O95">+N72*9.5</f>
        <v>72.2</v>
      </c>
      <c r="P72" s="33" t="s">
        <v>37</v>
      </c>
      <c r="Q72" s="39">
        <f aca="true" t="shared" si="6" ref="Q72:Q94">+N72*9.5</f>
        <v>72.2</v>
      </c>
      <c r="R72" s="39"/>
    </row>
    <row r="73" spans="1:18" ht="17.1" customHeight="1">
      <c r="A73" s="28">
        <f aca="true" t="shared" si="7" ref="A73:A94">+A72+1</f>
        <v>67</v>
      </c>
      <c r="B73" s="40">
        <v>1183299</v>
      </c>
      <c r="C73" s="40" t="s">
        <v>163</v>
      </c>
      <c r="D73" s="48" t="s">
        <v>11</v>
      </c>
      <c r="E73" s="38">
        <v>6</v>
      </c>
      <c r="F73" s="48" t="s">
        <v>13</v>
      </c>
      <c r="G73" s="38">
        <v>7</v>
      </c>
      <c r="H73" s="48" t="s">
        <v>12</v>
      </c>
      <c r="I73" s="38">
        <v>5</v>
      </c>
      <c r="J73" s="48" t="s">
        <v>11</v>
      </c>
      <c r="K73" s="38">
        <v>6</v>
      </c>
      <c r="L73" s="48" t="s">
        <v>12</v>
      </c>
      <c r="M73" s="38">
        <v>5</v>
      </c>
      <c r="N73" s="41">
        <f t="shared" si="4"/>
        <v>5.8</v>
      </c>
      <c r="O73" s="41">
        <f t="shared" si="5"/>
        <v>55.1</v>
      </c>
      <c r="P73" s="33" t="s">
        <v>37</v>
      </c>
      <c r="Q73" s="39">
        <f t="shared" si="6"/>
        <v>55.1</v>
      </c>
      <c r="R73" s="39"/>
    </row>
    <row r="74" spans="1:18" ht="17.1" customHeight="1">
      <c r="A74" s="28">
        <f t="shared" si="7"/>
        <v>68</v>
      </c>
      <c r="B74" s="40">
        <v>1183300</v>
      </c>
      <c r="C74" s="40" t="s">
        <v>164</v>
      </c>
      <c r="D74" s="48" t="s">
        <v>12</v>
      </c>
      <c r="E74" s="38">
        <v>5</v>
      </c>
      <c r="F74" s="48" t="s">
        <v>12</v>
      </c>
      <c r="G74" s="38">
        <v>5</v>
      </c>
      <c r="H74" s="48" t="s">
        <v>0</v>
      </c>
      <c r="I74" s="38">
        <v>4</v>
      </c>
      <c r="J74" s="48" t="s">
        <v>0</v>
      </c>
      <c r="K74" s="38">
        <v>4</v>
      </c>
      <c r="L74" s="48" t="s">
        <v>12</v>
      </c>
      <c r="M74" s="38">
        <v>5</v>
      </c>
      <c r="N74" s="41">
        <f t="shared" si="4"/>
        <v>4.6</v>
      </c>
      <c r="O74" s="41">
        <f t="shared" si="5"/>
        <v>43.699999999999996</v>
      </c>
      <c r="P74" s="33" t="s">
        <v>37</v>
      </c>
      <c r="Q74" s="39">
        <f t="shared" si="6"/>
        <v>43.699999999999996</v>
      </c>
      <c r="R74" s="39"/>
    </row>
    <row r="75" spans="1:18" ht="17.1" customHeight="1">
      <c r="A75" s="28">
        <f t="shared" si="7"/>
        <v>69</v>
      </c>
      <c r="B75" s="40">
        <v>1183301</v>
      </c>
      <c r="C75" s="40" t="s">
        <v>165</v>
      </c>
      <c r="D75" s="48" t="s">
        <v>12</v>
      </c>
      <c r="E75" s="38">
        <v>5</v>
      </c>
      <c r="F75" s="48" t="s">
        <v>13</v>
      </c>
      <c r="G75" s="38">
        <v>7</v>
      </c>
      <c r="H75" s="48" t="s">
        <v>0</v>
      </c>
      <c r="I75" s="38">
        <v>4</v>
      </c>
      <c r="J75" s="48" t="s">
        <v>12</v>
      </c>
      <c r="K75" s="38">
        <v>5</v>
      </c>
      <c r="L75" s="48" t="s">
        <v>0</v>
      </c>
      <c r="M75" s="38">
        <v>4</v>
      </c>
      <c r="N75" s="41">
        <f t="shared" si="4"/>
        <v>5</v>
      </c>
      <c r="O75" s="41">
        <f t="shared" si="5"/>
        <v>47.5</v>
      </c>
      <c r="P75" s="33" t="s">
        <v>37</v>
      </c>
      <c r="Q75" s="39">
        <f t="shared" si="6"/>
        <v>47.5</v>
      </c>
      <c r="R75" s="39"/>
    </row>
    <row r="76" spans="1:18" ht="17.1" customHeight="1">
      <c r="A76" s="28">
        <f t="shared" si="7"/>
        <v>70</v>
      </c>
      <c r="B76" s="40">
        <v>1183302</v>
      </c>
      <c r="C76" s="40" t="s">
        <v>166</v>
      </c>
      <c r="D76" s="48" t="s">
        <v>15</v>
      </c>
      <c r="E76" s="38">
        <v>10</v>
      </c>
      <c r="F76" s="48" t="s">
        <v>15</v>
      </c>
      <c r="G76" s="38">
        <v>10</v>
      </c>
      <c r="H76" s="48" t="s">
        <v>15</v>
      </c>
      <c r="I76" s="38">
        <v>10</v>
      </c>
      <c r="J76" s="48" t="s">
        <v>15</v>
      </c>
      <c r="K76" s="38">
        <v>10</v>
      </c>
      <c r="L76" s="48" t="s">
        <v>15</v>
      </c>
      <c r="M76" s="38">
        <v>10</v>
      </c>
      <c r="N76" s="41">
        <f t="shared" si="4"/>
        <v>10</v>
      </c>
      <c r="O76" s="41">
        <f t="shared" si="5"/>
        <v>95</v>
      </c>
      <c r="P76" s="33" t="s">
        <v>37</v>
      </c>
      <c r="Q76" s="39">
        <f t="shared" si="6"/>
        <v>95</v>
      </c>
      <c r="R76" s="39"/>
    </row>
    <row r="77" spans="1:18" ht="17.1" customHeight="1">
      <c r="A77" s="28">
        <f t="shared" si="7"/>
        <v>71</v>
      </c>
      <c r="B77" s="40">
        <v>1183303</v>
      </c>
      <c r="C77" s="40" t="s">
        <v>167</v>
      </c>
      <c r="D77" s="48" t="s">
        <v>11</v>
      </c>
      <c r="E77" s="38">
        <v>6</v>
      </c>
      <c r="F77" s="48" t="s">
        <v>10</v>
      </c>
      <c r="G77" s="48">
        <v>8</v>
      </c>
      <c r="H77" s="48" t="s">
        <v>13</v>
      </c>
      <c r="I77" s="38">
        <v>7</v>
      </c>
      <c r="J77" s="48" t="s">
        <v>10</v>
      </c>
      <c r="K77" s="38">
        <v>8</v>
      </c>
      <c r="L77" s="48" t="s">
        <v>11</v>
      </c>
      <c r="M77" s="38">
        <v>6</v>
      </c>
      <c r="N77" s="41">
        <f t="shared" si="4"/>
        <v>7</v>
      </c>
      <c r="O77" s="41">
        <f t="shared" si="5"/>
        <v>66.5</v>
      </c>
      <c r="P77" s="33" t="s">
        <v>37</v>
      </c>
      <c r="Q77" s="39">
        <f t="shared" si="6"/>
        <v>66.5</v>
      </c>
      <c r="R77" s="39"/>
    </row>
    <row r="78" spans="1:18" ht="17.1" customHeight="1">
      <c r="A78" s="28">
        <f t="shared" si="7"/>
        <v>72</v>
      </c>
      <c r="B78" s="40">
        <v>1183304</v>
      </c>
      <c r="C78" s="40" t="s">
        <v>168</v>
      </c>
      <c r="D78" s="48" t="s">
        <v>10</v>
      </c>
      <c r="E78" s="38">
        <v>8</v>
      </c>
      <c r="F78" s="48" t="s">
        <v>10</v>
      </c>
      <c r="G78" s="38">
        <v>8</v>
      </c>
      <c r="H78" s="48" t="s">
        <v>10</v>
      </c>
      <c r="I78" s="38">
        <v>8</v>
      </c>
      <c r="J78" s="48" t="s">
        <v>10</v>
      </c>
      <c r="K78" s="38">
        <v>8</v>
      </c>
      <c r="L78" s="48" t="s">
        <v>10</v>
      </c>
      <c r="M78" s="38">
        <v>8</v>
      </c>
      <c r="N78" s="41">
        <f t="shared" si="4"/>
        <v>8</v>
      </c>
      <c r="O78" s="41">
        <f t="shared" si="5"/>
        <v>76</v>
      </c>
      <c r="P78" s="33" t="s">
        <v>37</v>
      </c>
      <c r="Q78" s="39">
        <f t="shared" si="6"/>
        <v>76</v>
      </c>
      <c r="R78" s="39"/>
    </row>
    <row r="79" spans="1:18" ht="17.1" customHeight="1">
      <c r="A79" s="28">
        <f t="shared" si="7"/>
        <v>73</v>
      </c>
      <c r="B79" s="40">
        <v>1183305</v>
      </c>
      <c r="C79" s="40" t="s">
        <v>169</v>
      </c>
      <c r="D79" s="48" t="s">
        <v>12</v>
      </c>
      <c r="E79" s="38">
        <v>5</v>
      </c>
      <c r="F79" s="48" t="s">
        <v>11</v>
      </c>
      <c r="G79" s="38">
        <v>6</v>
      </c>
      <c r="H79" s="48" t="s">
        <v>12</v>
      </c>
      <c r="I79" s="38">
        <v>5</v>
      </c>
      <c r="J79" s="48" t="s">
        <v>12</v>
      </c>
      <c r="K79" s="38">
        <v>5</v>
      </c>
      <c r="L79" s="48" t="s">
        <v>12</v>
      </c>
      <c r="M79" s="38">
        <v>5</v>
      </c>
      <c r="N79" s="41">
        <f t="shared" si="4"/>
        <v>5.2</v>
      </c>
      <c r="O79" s="41">
        <f t="shared" si="5"/>
        <v>49.4</v>
      </c>
      <c r="P79" s="33" t="s">
        <v>37</v>
      </c>
      <c r="Q79" s="39">
        <f t="shared" si="6"/>
        <v>49.4</v>
      </c>
      <c r="R79" s="39"/>
    </row>
    <row r="80" spans="1:18" ht="17.1" customHeight="1">
      <c r="A80" s="28">
        <f t="shared" si="7"/>
        <v>74</v>
      </c>
      <c r="B80" s="40">
        <v>1183306</v>
      </c>
      <c r="C80" s="40" t="s">
        <v>170</v>
      </c>
      <c r="D80" s="48" t="s">
        <v>12</v>
      </c>
      <c r="E80" s="38">
        <v>5</v>
      </c>
      <c r="F80" s="48" t="s">
        <v>11</v>
      </c>
      <c r="G80" s="38">
        <v>6</v>
      </c>
      <c r="H80" s="48" t="s">
        <v>12</v>
      </c>
      <c r="I80" s="38">
        <v>5</v>
      </c>
      <c r="J80" s="48" t="s">
        <v>12</v>
      </c>
      <c r="K80" s="38">
        <v>5</v>
      </c>
      <c r="L80" s="48" t="s">
        <v>12</v>
      </c>
      <c r="M80" s="38">
        <v>5</v>
      </c>
      <c r="N80" s="41">
        <f t="shared" si="4"/>
        <v>5.2</v>
      </c>
      <c r="O80" s="41">
        <f t="shared" si="5"/>
        <v>49.4</v>
      </c>
      <c r="P80" s="33" t="s">
        <v>37</v>
      </c>
      <c r="Q80" s="39">
        <f t="shared" si="6"/>
        <v>49.4</v>
      </c>
      <c r="R80" s="39"/>
    </row>
    <row r="81" spans="1:18" ht="17.1" customHeight="1">
      <c r="A81" s="28">
        <f t="shared" si="7"/>
        <v>75</v>
      </c>
      <c r="B81" s="40">
        <v>1183307</v>
      </c>
      <c r="C81" s="40" t="s">
        <v>171</v>
      </c>
      <c r="D81" s="48" t="s">
        <v>15</v>
      </c>
      <c r="E81" s="38">
        <v>10</v>
      </c>
      <c r="F81" s="48" t="s">
        <v>15</v>
      </c>
      <c r="G81" s="38">
        <v>10</v>
      </c>
      <c r="H81" s="48" t="s">
        <v>15</v>
      </c>
      <c r="I81" s="38">
        <v>10</v>
      </c>
      <c r="J81" s="48" t="s">
        <v>15</v>
      </c>
      <c r="K81" s="38">
        <v>10</v>
      </c>
      <c r="L81" s="48" t="s">
        <v>15</v>
      </c>
      <c r="M81" s="38">
        <v>10</v>
      </c>
      <c r="N81" s="41">
        <f t="shared" si="4"/>
        <v>10</v>
      </c>
      <c r="O81" s="41">
        <f t="shared" si="5"/>
        <v>95</v>
      </c>
      <c r="P81" s="33" t="s">
        <v>37</v>
      </c>
      <c r="Q81" s="39">
        <f t="shared" si="6"/>
        <v>95</v>
      </c>
      <c r="R81" s="39"/>
    </row>
    <row r="82" spans="1:18" ht="17.1" customHeight="1">
      <c r="A82" s="28">
        <f t="shared" si="7"/>
        <v>76</v>
      </c>
      <c r="B82" s="40">
        <v>1183308</v>
      </c>
      <c r="C82" s="40" t="s">
        <v>172</v>
      </c>
      <c r="D82" s="48" t="s">
        <v>13</v>
      </c>
      <c r="E82" s="38">
        <v>7</v>
      </c>
      <c r="F82" s="48" t="s">
        <v>10</v>
      </c>
      <c r="G82" s="38">
        <v>8</v>
      </c>
      <c r="H82" s="48" t="s">
        <v>11</v>
      </c>
      <c r="I82" s="38">
        <v>6</v>
      </c>
      <c r="J82" s="48" t="s">
        <v>11</v>
      </c>
      <c r="K82" s="38">
        <v>6</v>
      </c>
      <c r="L82" s="48" t="s">
        <v>13</v>
      </c>
      <c r="M82" s="38">
        <v>7</v>
      </c>
      <c r="N82" s="41">
        <f t="shared" si="4"/>
        <v>6.8</v>
      </c>
      <c r="O82" s="41">
        <f t="shared" si="5"/>
        <v>64.6</v>
      </c>
      <c r="P82" s="33" t="s">
        <v>37</v>
      </c>
      <c r="Q82" s="39">
        <f t="shared" si="6"/>
        <v>64.6</v>
      </c>
      <c r="R82" s="39"/>
    </row>
    <row r="83" spans="1:18" ht="17.1" customHeight="1">
      <c r="A83" s="28">
        <f t="shared" si="7"/>
        <v>77</v>
      </c>
      <c r="B83" s="40">
        <v>1183309</v>
      </c>
      <c r="C83" s="40" t="s">
        <v>173</v>
      </c>
      <c r="D83" s="48" t="s">
        <v>12</v>
      </c>
      <c r="E83" s="38">
        <v>5</v>
      </c>
      <c r="F83" s="48" t="s">
        <v>11</v>
      </c>
      <c r="G83" s="38">
        <v>6</v>
      </c>
      <c r="H83" s="48" t="s">
        <v>0</v>
      </c>
      <c r="I83" s="38">
        <v>4</v>
      </c>
      <c r="J83" s="48" t="s">
        <v>12</v>
      </c>
      <c r="K83" s="38">
        <v>5</v>
      </c>
      <c r="L83" s="48" t="s">
        <v>0</v>
      </c>
      <c r="M83" s="38">
        <v>4</v>
      </c>
      <c r="N83" s="41">
        <f t="shared" si="4"/>
        <v>4.8</v>
      </c>
      <c r="O83" s="41">
        <f t="shared" si="5"/>
        <v>45.6</v>
      </c>
      <c r="P83" s="33" t="s">
        <v>37</v>
      </c>
      <c r="Q83" s="39">
        <f t="shared" si="6"/>
        <v>45.6</v>
      </c>
      <c r="R83" s="39"/>
    </row>
    <row r="84" spans="1:18" ht="17.1" customHeight="1">
      <c r="A84" s="28">
        <f t="shared" si="7"/>
        <v>78</v>
      </c>
      <c r="B84" s="40">
        <v>1183310</v>
      </c>
      <c r="C84" s="40" t="s">
        <v>174</v>
      </c>
      <c r="D84" s="48" t="s">
        <v>10</v>
      </c>
      <c r="E84" s="38">
        <v>8</v>
      </c>
      <c r="F84" s="48" t="s">
        <v>14</v>
      </c>
      <c r="G84" s="38">
        <v>9</v>
      </c>
      <c r="H84" s="48" t="s">
        <v>13</v>
      </c>
      <c r="I84" s="38">
        <v>7</v>
      </c>
      <c r="J84" s="48" t="s">
        <v>13</v>
      </c>
      <c r="K84" s="38">
        <v>7</v>
      </c>
      <c r="L84" s="48" t="s">
        <v>13</v>
      </c>
      <c r="M84" s="38">
        <v>7</v>
      </c>
      <c r="N84" s="41">
        <f t="shared" si="4"/>
        <v>7.6</v>
      </c>
      <c r="O84" s="41">
        <f t="shared" si="5"/>
        <v>72.2</v>
      </c>
      <c r="P84" s="33" t="s">
        <v>37</v>
      </c>
      <c r="Q84" s="39">
        <f t="shared" si="6"/>
        <v>72.2</v>
      </c>
      <c r="R84" s="39"/>
    </row>
    <row r="85" spans="1:18" ht="17.1" customHeight="1">
      <c r="A85" s="28">
        <f t="shared" si="7"/>
        <v>79</v>
      </c>
      <c r="B85" s="40">
        <v>1183311</v>
      </c>
      <c r="C85" s="40" t="s">
        <v>175</v>
      </c>
      <c r="D85" s="48" t="s">
        <v>12</v>
      </c>
      <c r="E85" s="38">
        <v>5</v>
      </c>
      <c r="F85" s="48" t="s">
        <v>11</v>
      </c>
      <c r="G85" s="38">
        <v>6</v>
      </c>
      <c r="H85" s="48" t="s">
        <v>0</v>
      </c>
      <c r="I85" s="38">
        <v>4</v>
      </c>
      <c r="J85" s="48" t="s">
        <v>12</v>
      </c>
      <c r="K85" s="38">
        <v>5</v>
      </c>
      <c r="L85" s="48" t="s">
        <v>0</v>
      </c>
      <c r="M85" s="38">
        <v>4</v>
      </c>
      <c r="N85" s="41">
        <f t="shared" si="4"/>
        <v>4.8</v>
      </c>
      <c r="O85" s="41">
        <f t="shared" si="5"/>
        <v>45.6</v>
      </c>
      <c r="P85" s="33" t="s">
        <v>37</v>
      </c>
      <c r="Q85" s="39">
        <f t="shared" si="6"/>
        <v>45.6</v>
      </c>
      <c r="R85" s="39"/>
    </row>
    <row r="86" spans="1:18" ht="17.1" customHeight="1">
      <c r="A86" s="28">
        <f t="shared" si="7"/>
        <v>80</v>
      </c>
      <c r="B86" s="40">
        <v>1183312</v>
      </c>
      <c r="C86" s="40" t="s">
        <v>176</v>
      </c>
      <c r="D86" s="48" t="s">
        <v>11</v>
      </c>
      <c r="E86" s="38">
        <v>6</v>
      </c>
      <c r="F86" s="48" t="s">
        <v>10</v>
      </c>
      <c r="G86" s="38">
        <v>8</v>
      </c>
      <c r="H86" s="48" t="s">
        <v>12</v>
      </c>
      <c r="I86" s="38">
        <v>5</v>
      </c>
      <c r="J86" s="48" t="s">
        <v>11</v>
      </c>
      <c r="K86" s="38">
        <v>6</v>
      </c>
      <c r="L86" s="48" t="s">
        <v>11</v>
      </c>
      <c r="M86" s="38">
        <v>6</v>
      </c>
      <c r="N86" s="41">
        <f t="shared" si="4"/>
        <v>6.2</v>
      </c>
      <c r="O86" s="41">
        <f t="shared" si="5"/>
        <v>58.9</v>
      </c>
      <c r="P86" s="33" t="s">
        <v>37</v>
      </c>
      <c r="Q86" s="39">
        <f t="shared" si="6"/>
        <v>58.9</v>
      </c>
      <c r="R86" s="39"/>
    </row>
    <row r="87" spans="1:18" ht="17.1" customHeight="1">
      <c r="A87" s="28">
        <f t="shared" si="7"/>
        <v>81</v>
      </c>
      <c r="B87" s="40">
        <v>1183313</v>
      </c>
      <c r="C87" s="40" t="s">
        <v>177</v>
      </c>
      <c r="D87" s="48" t="s">
        <v>12</v>
      </c>
      <c r="E87" s="38">
        <v>5</v>
      </c>
      <c r="F87" s="48" t="s">
        <v>11</v>
      </c>
      <c r="G87" s="38">
        <v>6</v>
      </c>
      <c r="H87" s="48" t="s">
        <v>12</v>
      </c>
      <c r="I87" s="38">
        <v>5</v>
      </c>
      <c r="J87" s="48" t="s">
        <v>12</v>
      </c>
      <c r="K87" s="38">
        <v>5</v>
      </c>
      <c r="L87" s="48" t="s">
        <v>12</v>
      </c>
      <c r="M87" s="38">
        <v>5</v>
      </c>
      <c r="N87" s="41">
        <f t="shared" si="4"/>
        <v>5.2</v>
      </c>
      <c r="O87" s="41">
        <f t="shared" si="5"/>
        <v>49.4</v>
      </c>
      <c r="P87" s="33" t="s">
        <v>37</v>
      </c>
      <c r="Q87" s="39">
        <f t="shared" si="6"/>
        <v>49.4</v>
      </c>
      <c r="R87" s="39"/>
    </row>
    <row r="88" spans="1:18" ht="17.1" customHeight="1">
      <c r="A88" s="28">
        <f t="shared" si="7"/>
        <v>82</v>
      </c>
      <c r="B88" s="40">
        <v>1183314</v>
      </c>
      <c r="C88" s="40" t="s">
        <v>178</v>
      </c>
      <c r="D88" s="48" t="s">
        <v>14</v>
      </c>
      <c r="E88" s="38">
        <v>9</v>
      </c>
      <c r="F88" s="48" t="s">
        <v>15</v>
      </c>
      <c r="G88" s="38">
        <v>10</v>
      </c>
      <c r="H88" s="48" t="s">
        <v>15</v>
      </c>
      <c r="I88" s="38">
        <v>10</v>
      </c>
      <c r="J88" s="48" t="s">
        <v>15</v>
      </c>
      <c r="K88" s="38">
        <v>10</v>
      </c>
      <c r="L88" s="48" t="s">
        <v>15</v>
      </c>
      <c r="M88" s="38">
        <v>10</v>
      </c>
      <c r="N88" s="41">
        <f t="shared" si="4"/>
        <v>9.8</v>
      </c>
      <c r="O88" s="41">
        <f t="shared" si="5"/>
        <v>93.10000000000001</v>
      </c>
      <c r="P88" s="33" t="s">
        <v>37</v>
      </c>
      <c r="Q88" s="39">
        <f t="shared" si="6"/>
        <v>93.10000000000001</v>
      </c>
      <c r="R88" s="39"/>
    </row>
    <row r="89" spans="1:18" ht="17.1" customHeight="1">
      <c r="A89" s="28">
        <f t="shared" si="7"/>
        <v>83</v>
      </c>
      <c r="B89" s="40">
        <v>1183315</v>
      </c>
      <c r="C89" s="40" t="s">
        <v>179</v>
      </c>
      <c r="D89" s="48" t="s">
        <v>11</v>
      </c>
      <c r="E89" s="38">
        <v>6</v>
      </c>
      <c r="F89" s="48" t="s">
        <v>13</v>
      </c>
      <c r="G89" s="38">
        <v>7</v>
      </c>
      <c r="H89" s="48" t="s">
        <v>12</v>
      </c>
      <c r="I89" s="38">
        <v>5</v>
      </c>
      <c r="J89" s="48" t="s">
        <v>12</v>
      </c>
      <c r="K89" s="38">
        <v>5</v>
      </c>
      <c r="L89" s="48" t="s">
        <v>11</v>
      </c>
      <c r="M89" s="38">
        <v>6</v>
      </c>
      <c r="N89" s="41">
        <f t="shared" si="4"/>
        <v>5.8</v>
      </c>
      <c r="O89" s="41">
        <f t="shared" si="5"/>
        <v>55.1</v>
      </c>
      <c r="P89" s="33" t="s">
        <v>37</v>
      </c>
      <c r="Q89" s="39">
        <f t="shared" si="6"/>
        <v>55.1</v>
      </c>
      <c r="R89" s="39"/>
    </row>
    <row r="90" spans="1:18" ht="17.1" customHeight="1">
      <c r="A90" s="28">
        <f t="shared" si="7"/>
        <v>84</v>
      </c>
      <c r="B90" s="40">
        <v>1183316</v>
      </c>
      <c r="C90" s="40" t="s">
        <v>180</v>
      </c>
      <c r="D90" s="48" t="s">
        <v>12</v>
      </c>
      <c r="E90" s="38">
        <v>5</v>
      </c>
      <c r="F90" s="48" t="s">
        <v>11</v>
      </c>
      <c r="G90" s="38">
        <v>6</v>
      </c>
      <c r="H90" s="48" t="s">
        <v>0</v>
      </c>
      <c r="I90" s="38">
        <v>4</v>
      </c>
      <c r="J90" s="48" t="s">
        <v>12</v>
      </c>
      <c r="K90" s="38">
        <v>5</v>
      </c>
      <c r="L90" s="48" t="s">
        <v>12</v>
      </c>
      <c r="M90" s="38">
        <v>5</v>
      </c>
      <c r="N90" s="41">
        <f t="shared" si="4"/>
        <v>5</v>
      </c>
      <c r="O90" s="41">
        <f t="shared" si="5"/>
        <v>47.5</v>
      </c>
      <c r="P90" s="33" t="s">
        <v>37</v>
      </c>
      <c r="Q90" s="39">
        <f t="shared" si="6"/>
        <v>47.5</v>
      </c>
      <c r="R90" s="39"/>
    </row>
    <row r="91" spans="1:18" ht="17.1" customHeight="1">
      <c r="A91" s="28">
        <f t="shared" si="7"/>
        <v>85</v>
      </c>
      <c r="B91" s="40">
        <v>1183317</v>
      </c>
      <c r="C91" s="40" t="s">
        <v>181</v>
      </c>
      <c r="D91" s="48" t="s">
        <v>11</v>
      </c>
      <c r="E91" s="38">
        <v>6</v>
      </c>
      <c r="F91" s="48" t="s">
        <v>12</v>
      </c>
      <c r="G91" s="38">
        <v>5</v>
      </c>
      <c r="H91" s="48" t="s">
        <v>12</v>
      </c>
      <c r="I91" s="38">
        <v>5</v>
      </c>
      <c r="J91" s="48" t="s">
        <v>12</v>
      </c>
      <c r="K91" s="38">
        <v>5</v>
      </c>
      <c r="L91" s="48" t="s">
        <v>12</v>
      </c>
      <c r="M91" s="38">
        <v>5</v>
      </c>
      <c r="N91" s="41">
        <f t="shared" si="4"/>
        <v>5.2</v>
      </c>
      <c r="O91" s="41">
        <f t="shared" si="5"/>
        <v>49.4</v>
      </c>
      <c r="P91" s="33" t="s">
        <v>37</v>
      </c>
      <c r="Q91" s="39">
        <f t="shared" si="6"/>
        <v>49.4</v>
      </c>
      <c r="R91" s="39"/>
    </row>
    <row r="92" spans="1:18" ht="17.1" customHeight="1">
      <c r="A92" s="28">
        <f t="shared" si="7"/>
        <v>86</v>
      </c>
      <c r="B92" s="40">
        <v>1183318</v>
      </c>
      <c r="C92" s="40" t="s">
        <v>182</v>
      </c>
      <c r="D92" s="48" t="s">
        <v>14</v>
      </c>
      <c r="E92" s="38">
        <v>9</v>
      </c>
      <c r="F92" s="48" t="s">
        <v>11</v>
      </c>
      <c r="G92" s="38">
        <v>10</v>
      </c>
      <c r="H92" s="48" t="s">
        <v>14</v>
      </c>
      <c r="I92" s="38">
        <v>9</v>
      </c>
      <c r="J92" s="48" t="s">
        <v>14</v>
      </c>
      <c r="K92" s="38">
        <v>9</v>
      </c>
      <c r="L92" s="48" t="s">
        <v>15</v>
      </c>
      <c r="M92" s="38">
        <v>10</v>
      </c>
      <c r="N92" s="41">
        <f t="shared" si="4"/>
        <v>9.4</v>
      </c>
      <c r="O92" s="41">
        <f t="shared" si="5"/>
        <v>89.3</v>
      </c>
      <c r="P92" s="33" t="s">
        <v>37</v>
      </c>
      <c r="Q92" s="39">
        <f t="shared" si="6"/>
        <v>89.3</v>
      </c>
      <c r="R92" s="39"/>
    </row>
    <row r="93" spans="1:18" ht="17.1" customHeight="1">
      <c r="A93" s="28">
        <f t="shared" si="7"/>
        <v>87</v>
      </c>
      <c r="B93" s="40">
        <v>1183319</v>
      </c>
      <c r="C93" s="40" t="s">
        <v>183</v>
      </c>
      <c r="D93" s="48" t="s">
        <v>11</v>
      </c>
      <c r="E93" s="38">
        <v>6</v>
      </c>
      <c r="F93" s="48" t="s">
        <v>11</v>
      </c>
      <c r="G93" s="38">
        <v>6</v>
      </c>
      <c r="H93" s="48" t="s">
        <v>12</v>
      </c>
      <c r="I93" s="38">
        <v>5</v>
      </c>
      <c r="J93" s="48" t="s">
        <v>11</v>
      </c>
      <c r="K93" s="38">
        <v>6</v>
      </c>
      <c r="L93" s="48" t="s">
        <v>12</v>
      </c>
      <c r="M93" s="38">
        <v>5</v>
      </c>
      <c r="N93" s="41">
        <f t="shared" si="4"/>
        <v>5.6</v>
      </c>
      <c r="O93" s="41">
        <f t="shared" si="5"/>
        <v>53.199999999999996</v>
      </c>
      <c r="P93" s="33" t="s">
        <v>37</v>
      </c>
      <c r="Q93" s="39">
        <f t="shared" si="6"/>
        <v>53.199999999999996</v>
      </c>
      <c r="R93" s="39"/>
    </row>
    <row r="94" spans="1:18" ht="17.1" customHeight="1">
      <c r="A94" s="28">
        <f t="shared" si="7"/>
        <v>88</v>
      </c>
      <c r="B94" s="40">
        <v>1183320</v>
      </c>
      <c r="C94" s="40" t="s">
        <v>184</v>
      </c>
      <c r="D94" s="48" t="s">
        <v>13</v>
      </c>
      <c r="E94" s="38">
        <v>7</v>
      </c>
      <c r="F94" s="48" t="s">
        <v>10</v>
      </c>
      <c r="G94" s="38">
        <v>8</v>
      </c>
      <c r="H94" s="48" t="s">
        <v>11</v>
      </c>
      <c r="I94" s="38">
        <v>6</v>
      </c>
      <c r="J94" s="48" t="s">
        <v>13</v>
      </c>
      <c r="K94" s="38">
        <v>7</v>
      </c>
      <c r="L94" s="48" t="s">
        <v>11</v>
      </c>
      <c r="M94" s="38">
        <v>6</v>
      </c>
      <c r="N94" s="41">
        <f t="shared" si="4"/>
        <v>6.8</v>
      </c>
      <c r="O94" s="38">
        <f t="shared" si="5"/>
        <v>64.6</v>
      </c>
      <c r="P94" s="33" t="s">
        <v>37</v>
      </c>
      <c r="Q94" s="39">
        <f t="shared" si="6"/>
        <v>64.6</v>
      </c>
      <c r="R94" s="35"/>
    </row>
    <row r="95" spans="3:15" ht="17.1" customHeight="1">
      <c r="C95" s="43"/>
      <c r="N95" s="49">
        <f>SUM(N7:N94)/88</f>
        <v>7.213636363636362</v>
      </c>
      <c r="O95" s="31">
        <f t="shared" si="5"/>
        <v>68.52954545454544</v>
      </c>
    </row>
    <row r="97" spans="3:4" ht="17.1" customHeight="1">
      <c r="C97" s="58" t="s">
        <v>43</v>
      </c>
      <c r="D97" s="58"/>
    </row>
    <row r="98" spans="3:4" ht="17.1" customHeight="1">
      <c r="C98" s="40" t="s">
        <v>147</v>
      </c>
      <c r="D98" s="34">
        <v>10</v>
      </c>
    </row>
    <row r="99" spans="3:4" ht="17.1" customHeight="1">
      <c r="C99" s="40" t="s">
        <v>166</v>
      </c>
      <c r="D99" s="34">
        <v>10</v>
      </c>
    </row>
    <row r="100" spans="3:4" ht="17.1" customHeight="1">
      <c r="C100" s="40" t="s">
        <v>171</v>
      </c>
      <c r="D100" s="34">
        <v>10</v>
      </c>
    </row>
    <row r="101" spans="3:4" ht="17.1" customHeight="1">
      <c r="C101" s="40" t="s">
        <v>114</v>
      </c>
      <c r="D101" s="34">
        <v>9.8</v>
      </c>
    </row>
    <row r="102" spans="3:4" ht="17.1" customHeight="1">
      <c r="C102" s="40" t="s">
        <v>178</v>
      </c>
      <c r="D102" s="34">
        <v>9.8</v>
      </c>
    </row>
  </sheetData>
  <mergeCells count="13">
    <mergeCell ref="C97:D97"/>
    <mergeCell ref="B2:P2"/>
    <mergeCell ref="B3:P3"/>
    <mergeCell ref="L5:M5"/>
    <mergeCell ref="D4:E4"/>
    <mergeCell ref="F4:G4"/>
    <mergeCell ref="H4:I4"/>
    <mergeCell ref="J4:K4"/>
    <mergeCell ref="L4:M4"/>
    <mergeCell ref="D5:E5"/>
    <mergeCell ref="F5:G5"/>
    <mergeCell ref="H5:I5"/>
    <mergeCell ref="J5:K5"/>
  </mergeCells>
  <printOptions horizontalCentered="1"/>
  <pageMargins left="0" right="0" top="0.236220472440945" bottom="0.236220472440945" header="0.31496062992126" footer="0.31496062992126"/>
  <pageSetup fitToHeight="2" fitToWidth="2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2"/>
  <sheetViews>
    <sheetView zoomScale="115" zoomScaleNormal="115" workbookViewId="0" topLeftCell="A16">
      <selection activeCell="A36" sqref="A36"/>
    </sheetView>
  </sheetViews>
  <sheetFormatPr defaultColWidth="9.140625" defaultRowHeight="16.5" customHeight="1"/>
  <cols>
    <col min="1" max="1" width="9.140625" style="28" customWidth="1"/>
    <col min="2" max="2" width="9.140625" style="31" customWidth="1"/>
    <col min="3" max="3" width="23.8515625" style="31" customWidth="1"/>
    <col min="4" max="6" width="5.8515625" style="28" customWidth="1"/>
    <col min="7" max="8" width="6.421875" style="28" customWidth="1"/>
    <col min="9" max="9" width="5.8515625" style="28" customWidth="1"/>
    <col min="10" max="12" width="6.00390625" style="28" customWidth="1"/>
    <col min="13" max="14" width="5.421875" style="28" customWidth="1"/>
    <col min="15" max="15" width="6.421875" style="28" customWidth="1"/>
    <col min="16" max="18" width="5.8515625" style="28" customWidth="1"/>
    <col min="19" max="19" width="7.00390625" style="28" customWidth="1"/>
    <col min="20" max="20" width="6.57421875" style="28" hidden="1" customWidth="1"/>
    <col min="21" max="21" width="7.28125" style="28" customWidth="1"/>
    <col min="22" max="24" width="8.28125" style="28" customWidth="1"/>
    <col min="25" max="16384" width="9.140625" style="28" customWidth="1"/>
  </cols>
  <sheetData>
    <row r="2" spans="2:24" ht="17.1" customHeight="1"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44"/>
      <c r="W2" s="44"/>
      <c r="X2" s="44"/>
    </row>
    <row r="3" spans="2:24" ht="17.1" customHeight="1">
      <c r="B3" s="60" t="s">
        <v>185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45"/>
      <c r="W3" s="45"/>
      <c r="X3" s="45"/>
    </row>
    <row r="4" spans="4:20" ht="17.1" customHeight="1">
      <c r="D4" s="63">
        <v>101</v>
      </c>
      <c r="E4" s="63"/>
      <c r="F4" s="63"/>
      <c r="G4" s="64" t="s">
        <v>4</v>
      </c>
      <c r="H4" s="64"/>
      <c r="I4" s="64"/>
      <c r="J4" s="64" t="s">
        <v>5</v>
      </c>
      <c r="K4" s="64"/>
      <c r="L4" s="64"/>
      <c r="M4" s="64" t="s">
        <v>6</v>
      </c>
      <c r="N4" s="64"/>
      <c r="O4" s="64"/>
      <c r="P4" s="64" t="s">
        <v>7</v>
      </c>
      <c r="Q4" s="64"/>
      <c r="R4" s="64"/>
      <c r="S4" s="32"/>
      <c r="T4" s="32"/>
    </row>
    <row r="5" spans="2:24" ht="17.1" customHeight="1">
      <c r="B5" s="33"/>
      <c r="C5" s="33"/>
      <c r="D5" s="61" t="s">
        <v>38</v>
      </c>
      <c r="E5" s="65"/>
      <c r="F5" s="62"/>
      <c r="G5" s="61" t="s">
        <v>39</v>
      </c>
      <c r="H5" s="65"/>
      <c r="I5" s="62"/>
      <c r="J5" s="61" t="s">
        <v>40</v>
      </c>
      <c r="K5" s="65"/>
      <c r="L5" s="62"/>
      <c r="M5" s="61" t="s">
        <v>41</v>
      </c>
      <c r="N5" s="65"/>
      <c r="O5" s="62"/>
      <c r="P5" s="61" t="s">
        <v>42</v>
      </c>
      <c r="Q5" s="65"/>
      <c r="R5" s="62"/>
      <c r="S5" s="33" t="s">
        <v>2</v>
      </c>
      <c r="T5" s="33" t="s">
        <v>36</v>
      </c>
      <c r="U5" s="34" t="s">
        <v>17</v>
      </c>
      <c r="V5" s="35"/>
      <c r="W5" s="35"/>
      <c r="X5" s="35"/>
    </row>
    <row r="6" spans="2:24" ht="17.1" customHeight="1">
      <c r="B6" s="33" t="s">
        <v>8</v>
      </c>
      <c r="C6" s="46" t="s">
        <v>9</v>
      </c>
      <c r="D6" s="37" t="s">
        <v>3</v>
      </c>
      <c r="E6" s="37"/>
      <c r="F6" s="37" t="s">
        <v>1</v>
      </c>
      <c r="G6" s="37" t="s">
        <v>3</v>
      </c>
      <c r="H6" s="37"/>
      <c r="I6" s="37" t="s">
        <v>1</v>
      </c>
      <c r="J6" s="37" t="s">
        <v>3</v>
      </c>
      <c r="K6" s="37"/>
      <c r="L6" s="37" t="s">
        <v>1</v>
      </c>
      <c r="M6" s="37" t="s">
        <v>3</v>
      </c>
      <c r="N6" s="37"/>
      <c r="O6" s="37" t="s">
        <v>1</v>
      </c>
      <c r="P6" s="37" t="s">
        <v>3</v>
      </c>
      <c r="Q6" s="37"/>
      <c r="R6" s="37" t="s">
        <v>1</v>
      </c>
      <c r="S6" s="38"/>
      <c r="T6" s="38"/>
      <c r="U6" s="33"/>
      <c r="V6" s="39"/>
      <c r="W6" s="39"/>
      <c r="X6" s="39"/>
    </row>
    <row r="7" spans="1:26" ht="17.1" customHeight="1">
      <c r="A7" s="28">
        <v>1</v>
      </c>
      <c r="B7" s="40">
        <v>1183283</v>
      </c>
      <c r="C7" s="40" t="s">
        <v>147</v>
      </c>
      <c r="D7" s="48" t="s">
        <v>15</v>
      </c>
      <c r="E7" s="48">
        <v>1</v>
      </c>
      <c r="F7" s="38">
        <v>10</v>
      </c>
      <c r="G7" s="48" t="s">
        <v>15</v>
      </c>
      <c r="H7" s="48">
        <v>1</v>
      </c>
      <c r="I7" s="38">
        <v>10</v>
      </c>
      <c r="J7" s="48" t="s">
        <v>15</v>
      </c>
      <c r="K7" s="48">
        <v>1</v>
      </c>
      <c r="L7" s="38">
        <v>10</v>
      </c>
      <c r="M7" s="48" t="s">
        <v>15</v>
      </c>
      <c r="N7" s="48">
        <v>1</v>
      </c>
      <c r="O7" s="38">
        <v>10</v>
      </c>
      <c r="P7" s="48" t="s">
        <v>15</v>
      </c>
      <c r="Q7" s="48">
        <v>1</v>
      </c>
      <c r="R7" s="38">
        <v>10</v>
      </c>
      <c r="S7" s="41">
        <f aca="true" t="shared" si="0" ref="S7:S38">+(F7+I7+L7+O7+R7)/5</f>
        <v>10</v>
      </c>
      <c r="T7" s="41">
        <f aca="true" t="shared" si="1" ref="T7:T38">+S7*9.5</f>
        <v>95</v>
      </c>
      <c r="U7" s="33" t="s">
        <v>37</v>
      </c>
      <c r="V7" s="39">
        <f aca="true" t="shared" si="2" ref="V7:V38">+S7*9.5</f>
        <v>95</v>
      </c>
      <c r="W7" s="39">
        <v>1</v>
      </c>
      <c r="X7" s="39"/>
      <c r="Y7" s="42" t="s">
        <v>15</v>
      </c>
      <c r="Z7" s="42">
        <v>10</v>
      </c>
    </row>
    <row r="8" spans="1:26" ht="17.1" customHeight="1">
      <c r="A8" s="28">
        <f>+A7+1</f>
        <v>2</v>
      </c>
      <c r="B8" s="40">
        <v>1183302</v>
      </c>
      <c r="C8" s="40" t="s">
        <v>166</v>
      </c>
      <c r="D8" s="48" t="s">
        <v>15</v>
      </c>
      <c r="E8" s="48">
        <f aca="true" t="shared" si="3" ref="E8:E19">+E7+1</f>
        <v>2</v>
      </c>
      <c r="F8" s="38">
        <v>10</v>
      </c>
      <c r="G8" s="48" t="s">
        <v>15</v>
      </c>
      <c r="H8" s="48">
        <f>+H7+1</f>
        <v>2</v>
      </c>
      <c r="I8" s="38">
        <v>10</v>
      </c>
      <c r="J8" s="48" t="s">
        <v>15</v>
      </c>
      <c r="K8" s="48">
        <f aca="true" t="shared" si="4" ref="K8:K13">+K7+1</f>
        <v>2</v>
      </c>
      <c r="L8" s="38">
        <v>10</v>
      </c>
      <c r="M8" s="48" t="s">
        <v>15</v>
      </c>
      <c r="N8" s="48">
        <f aca="true" t="shared" si="5" ref="N8:N13">+N7+1</f>
        <v>2</v>
      </c>
      <c r="O8" s="38">
        <v>10</v>
      </c>
      <c r="P8" s="48" t="s">
        <v>15</v>
      </c>
      <c r="Q8" s="48">
        <f>+Q7+1</f>
        <v>2</v>
      </c>
      <c r="R8" s="38">
        <v>10</v>
      </c>
      <c r="S8" s="41">
        <f t="shared" si="0"/>
        <v>10</v>
      </c>
      <c r="T8" s="41">
        <f t="shared" si="1"/>
        <v>95</v>
      </c>
      <c r="U8" s="33" t="s">
        <v>37</v>
      </c>
      <c r="V8" s="39">
        <f t="shared" si="2"/>
        <v>95</v>
      </c>
      <c r="W8" s="39">
        <f>+W7+1</f>
        <v>2</v>
      </c>
      <c r="X8" s="39"/>
      <c r="Y8" s="42" t="s">
        <v>14</v>
      </c>
      <c r="Z8" s="42">
        <v>9</v>
      </c>
    </row>
    <row r="9" spans="1:26" ht="17.1" customHeight="1">
      <c r="A9" s="28">
        <f aca="true" t="shared" si="6" ref="A9:A72">+A8+1</f>
        <v>3</v>
      </c>
      <c r="B9" s="40">
        <v>1183307</v>
      </c>
      <c r="C9" s="40" t="s">
        <v>171</v>
      </c>
      <c r="D9" s="48" t="s">
        <v>15</v>
      </c>
      <c r="E9" s="48">
        <f t="shared" si="3"/>
        <v>3</v>
      </c>
      <c r="F9" s="38">
        <v>10</v>
      </c>
      <c r="G9" s="48" t="s">
        <v>15</v>
      </c>
      <c r="H9" s="48">
        <f>+H8+1</f>
        <v>3</v>
      </c>
      <c r="I9" s="38">
        <v>10</v>
      </c>
      <c r="J9" s="48" t="s">
        <v>15</v>
      </c>
      <c r="K9" s="48">
        <f t="shared" si="4"/>
        <v>3</v>
      </c>
      <c r="L9" s="38">
        <v>10</v>
      </c>
      <c r="M9" s="48" t="s">
        <v>15</v>
      </c>
      <c r="N9" s="48">
        <f t="shared" si="5"/>
        <v>3</v>
      </c>
      <c r="O9" s="38">
        <v>10</v>
      </c>
      <c r="P9" s="48" t="s">
        <v>15</v>
      </c>
      <c r="Q9" s="48">
        <f aca="true" t="shared" si="7" ref="Q9:Q29">+Q8+1</f>
        <v>3</v>
      </c>
      <c r="R9" s="38">
        <v>10</v>
      </c>
      <c r="S9" s="41">
        <f t="shared" si="0"/>
        <v>10</v>
      </c>
      <c r="T9" s="41">
        <f t="shared" si="1"/>
        <v>95</v>
      </c>
      <c r="U9" s="33" t="s">
        <v>37</v>
      </c>
      <c r="V9" s="39">
        <f t="shared" si="2"/>
        <v>95</v>
      </c>
      <c r="W9" s="39">
        <f aca="true" t="shared" si="8" ref="W9:W72">+W8+1</f>
        <v>3</v>
      </c>
      <c r="X9" s="39"/>
      <c r="Y9" s="42" t="s">
        <v>10</v>
      </c>
      <c r="Z9" s="42">
        <v>8</v>
      </c>
    </row>
    <row r="10" spans="1:26" ht="17.1" customHeight="1">
      <c r="A10" s="28">
        <f t="shared" si="6"/>
        <v>4</v>
      </c>
      <c r="B10" s="40">
        <v>1183314</v>
      </c>
      <c r="C10" s="40" t="s">
        <v>178</v>
      </c>
      <c r="D10" s="48" t="s">
        <v>14</v>
      </c>
      <c r="E10" s="48">
        <f t="shared" si="3"/>
        <v>4</v>
      </c>
      <c r="F10" s="38">
        <v>9</v>
      </c>
      <c r="G10" s="48" t="s">
        <v>15</v>
      </c>
      <c r="H10" s="48">
        <f>+H9+1</f>
        <v>4</v>
      </c>
      <c r="I10" s="38">
        <v>10</v>
      </c>
      <c r="J10" s="48" t="s">
        <v>15</v>
      </c>
      <c r="K10" s="48">
        <f t="shared" si="4"/>
        <v>4</v>
      </c>
      <c r="L10" s="38">
        <v>10</v>
      </c>
      <c r="M10" s="48" t="s">
        <v>15</v>
      </c>
      <c r="N10" s="48">
        <f t="shared" si="5"/>
        <v>4</v>
      </c>
      <c r="O10" s="38">
        <v>10</v>
      </c>
      <c r="P10" s="48" t="s">
        <v>15</v>
      </c>
      <c r="Q10" s="48">
        <f t="shared" si="7"/>
        <v>4</v>
      </c>
      <c r="R10" s="38">
        <v>10</v>
      </c>
      <c r="S10" s="41">
        <f t="shared" si="0"/>
        <v>9.8</v>
      </c>
      <c r="T10" s="41">
        <f t="shared" si="1"/>
        <v>93.10000000000001</v>
      </c>
      <c r="U10" s="33" t="s">
        <v>37</v>
      </c>
      <c r="V10" s="39">
        <f t="shared" si="2"/>
        <v>93.10000000000001</v>
      </c>
      <c r="W10" s="39">
        <f t="shared" si="8"/>
        <v>4</v>
      </c>
      <c r="X10" s="39"/>
      <c r="Y10" s="42" t="s">
        <v>13</v>
      </c>
      <c r="Z10" s="42">
        <v>7</v>
      </c>
    </row>
    <row r="11" spans="1:26" ht="17.1" customHeight="1">
      <c r="A11" s="28">
        <f t="shared" si="6"/>
        <v>5</v>
      </c>
      <c r="B11" s="40">
        <v>1183250</v>
      </c>
      <c r="C11" s="40" t="s">
        <v>114</v>
      </c>
      <c r="D11" s="48" t="s">
        <v>15</v>
      </c>
      <c r="E11" s="48">
        <f t="shared" si="3"/>
        <v>5</v>
      </c>
      <c r="F11" s="38">
        <v>10</v>
      </c>
      <c r="G11" s="48" t="s">
        <v>15</v>
      </c>
      <c r="H11" s="48">
        <f>+H10+1</f>
        <v>5</v>
      </c>
      <c r="I11" s="38">
        <v>10</v>
      </c>
      <c r="J11" s="48" t="s">
        <v>14</v>
      </c>
      <c r="K11" s="48">
        <f t="shared" si="4"/>
        <v>5</v>
      </c>
      <c r="L11" s="38">
        <v>9</v>
      </c>
      <c r="M11" s="48" t="s">
        <v>15</v>
      </c>
      <c r="N11" s="48">
        <f t="shared" si="5"/>
        <v>5</v>
      </c>
      <c r="O11" s="38">
        <v>10</v>
      </c>
      <c r="P11" s="48" t="s">
        <v>15</v>
      </c>
      <c r="Q11" s="48">
        <f t="shared" si="7"/>
        <v>5</v>
      </c>
      <c r="R11" s="38">
        <v>10</v>
      </c>
      <c r="S11" s="41">
        <f t="shared" si="0"/>
        <v>9.8</v>
      </c>
      <c r="T11" s="41">
        <f t="shared" si="1"/>
        <v>93.10000000000001</v>
      </c>
      <c r="U11" s="33" t="s">
        <v>37</v>
      </c>
      <c r="V11" s="39">
        <f t="shared" si="2"/>
        <v>93.10000000000001</v>
      </c>
      <c r="W11" s="39">
        <f t="shared" si="8"/>
        <v>5</v>
      </c>
      <c r="X11" s="39"/>
      <c r="Y11" s="42" t="s">
        <v>11</v>
      </c>
      <c r="Z11" s="42">
        <v>6</v>
      </c>
    </row>
    <row r="12" spans="1:26" ht="17.1" customHeight="1">
      <c r="A12" s="28">
        <f t="shared" si="6"/>
        <v>6</v>
      </c>
      <c r="B12" s="40">
        <v>1183236</v>
      </c>
      <c r="C12" s="40" t="s">
        <v>100</v>
      </c>
      <c r="D12" s="48" t="s">
        <v>14</v>
      </c>
      <c r="E12" s="48">
        <f t="shared" si="3"/>
        <v>6</v>
      </c>
      <c r="F12" s="38">
        <v>9</v>
      </c>
      <c r="G12" s="48" t="s">
        <v>15</v>
      </c>
      <c r="H12" s="48">
        <f>+H11+1</f>
        <v>6</v>
      </c>
      <c r="I12" s="38">
        <v>10</v>
      </c>
      <c r="J12" s="48" t="s">
        <v>14</v>
      </c>
      <c r="K12" s="48">
        <f t="shared" si="4"/>
        <v>6</v>
      </c>
      <c r="L12" s="38">
        <v>9</v>
      </c>
      <c r="M12" s="48" t="s">
        <v>14</v>
      </c>
      <c r="N12" s="48">
        <f t="shared" si="5"/>
        <v>6</v>
      </c>
      <c r="O12" s="38">
        <v>9</v>
      </c>
      <c r="P12" s="48" t="s">
        <v>15</v>
      </c>
      <c r="Q12" s="48">
        <f t="shared" si="7"/>
        <v>6</v>
      </c>
      <c r="R12" s="38">
        <v>10</v>
      </c>
      <c r="S12" s="41">
        <f t="shared" si="0"/>
        <v>9.4</v>
      </c>
      <c r="T12" s="41">
        <f t="shared" si="1"/>
        <v>89.3</v>
      </c>
      <c r="U12" s="33" t="s">
        <v>37</v>
      </c>
      <c r="V12" s="39">
        <f t="shared" si="2"/>
        <v>89.3</v>
      </c>
      <c r="W12" s="39">
        <v>1</v>
      </c>
      <c r="X12" s="39"/>
      <c r="Y12" s="42" t="s">
        <v>12</v>
      </c>
      <c r="Z12" s="42">
        <v>5</v>
      </c>
    </row>
    <row r="13" spans="1:26" ht="17.1" customHeight="1">
      <c r="A13" s="28">
        <f t="shared" si="6"/>
        <v>7</v>
      </c>
      <c r="B13" s="40">
        <v>1183318</v>
      </c>
      <c r="C13" s="40" t="s">
        <v>182</v>
      </c>
      <c r="D13" s="48" t="s">
        <v>14</v>
      </c>
      <c r="E13" s="48">
        <f t="shared" si="3"/>
        <v>7</v>
      </c>
      <c r="F13" s="38">
        <v>9</v>
      </c>
      <c r="G13" s="48" t="s">
        <v>11</v>
      </c>
      <c r="H13" s="48"/>
      <c r="I13" s="38">
        <v>10</v>
      </c>
      <c r="J13" s="48" t="s">
        <v>14</v>
      </c>
      <c r="K13" s="48">
        <f t="shared" si="4"/>
        <v>7</v>
      </c>
      <c r="L13" s="38">
        <v>9</v>
      </c>
      <c r="M13" s="48" t="s">
        <v>14</v>
      </c>
      <c r="N13" s="48">
        <f t="shared" si="5"/>
        <v>7</v>
      </c>
      <c r="O13" s="38">
        <v>9</v>
      </c>
      <c r="P13" s="48" t="s">
        <v>15</v>
      </c>
      <c r="Q13" s="48">
        <f t="shared" si="7"/>
        <v>7</v>
      </c>
      <c r="R13" s="38">
        <v>10</v>
      </c>
      <c r="S13" s="41">
        <f t="shared" si="0"/>
        <v>9.4</v>
      </c>
      <c r="T13" s="41">
        <f t="shared" si="1"/>
        <v>89.3</v>
      </c>
      <c r="U13" s="33" t="s">
        <v>37</v>
      </c>
      <c r="V13" s="39">
        <f t="shared" si="2"/>
        <v>89.3</v>
      </c>
      <c r="W13" s="39">
        <f t="shared" si="8"/>
        <v>2</v>
      </c>
      <c r="X13" s="39"/>
      <c r="Y13" s="42" t="s">
        <v>0</v>
      </c>
      <c r="Z13" s="42">
        <v>4</v>
      </c>
    </row>
    <row r="14" spans="1:24" ht="17.1" customHeight="1">
      <c r="A14" s="28">
        <f t="shared" si="6"/>
        <v>8</v>
      </c>
      <c r="B14" s="40">
        <v>1183255</v>
      </c>
      <c r="C14" s="40" t="s">
        <v>119</v>
      </c>
      <c r="D14" s="48" t="s">
        <v>14</v>
      </c>
      <c r="E14" s="48">
        <f t="shared" si="3"/>
        <v>8</v>
      </c>
      <c r="F14" s="38">
        <v>9</v>
      </c>
      <c r="G14" s="48" t="s">
        <v>15</v>
      </c>
      <c r="H14" s="48">
        <f aca="true" t="shared" si="9" ref="H14:H28">+H13+1</f>
        <v>1</v>
      </c>
      <c r="I14" s="38">
        <v>10</v>
      </c>
      <c r="J14" s="48" t="s">
        <v>10</v>
      </c>
      <c r="K14" s="48"/>
      <c r="L14" s="38">
        <v>8</v>
      </c>
      <c r="M14" s="48" t="s">
        <v>10</v>
      </c>
      <c r="N14" s="48"/>
      <c r="O14" s="38">
        <v>8</v>
      </c>
      <c r="P14" s="48" t="s">
        <v>15</v>
      </c>
      <c r="Q14" s="48">
        <f t="shared" si="7"/>
        <v>8</v>
      </c>
      <c r="R14" s="38">
        <v>9</v>
      </c>
      <c r="S14" s="41">
        <f t="shared" si="0"/>
        <v>8.8</v>
      </c>
      <c r="T14" s="41">
        <f t="shared" si="1"/>
        <v>83.60000000000001</v>
      </c>
      <c r="U14" s="33" t="s">
        <v>37</v>
      </c>
      <c r="V14" s="39">
        <f t="shared" si="2"/>
        <v>83.60000000000001</v>
      </c>
      <c r="W14" s="39">
        <f t="shared" si="8"/>
        <v>3</v>
      </c>
      <c r="X14" s="39"/>
    </row>
    <row r="15" spans="1:24" ht="17.1" customHeight="1">
      <c r="A15" s="28">
        <f t="shared" si="6"/>
        <v>9</v>
      </c>
      <c r="B15" s="40">
        <v>1183242</v>
      </c>
      <c r="C15" s="40" t="s">
        <v>106</v>
      </c>
      <c r="D15" s="48" t="s">
        <v>14</v>
      </c>
      <c r="E15" s="48">
        <f t="shared" si="3"/>
        <v>9</v>
      </c>
      <c r="F15" s="38">
        <v>9</v>
      </c>
      <c r="G15" s="48" t="s">
        <v>15</v>
      </c>
      <c r="H15" s="48">
        <f t="shared" si="9"/>
        <v>2</v>
      </c>
      <c r="I15" s="38">
        <v>10</v>
      </c>
      <c r="J15" s="48" t="s">
        <v>14</v>
      </c>
      <c r="K15" s="48">
        <f aca="true" t="shared" si="10" ref="K15:K20">+K14+1</f>
        <v>1</v>
      </c>
      <c r="L15" s="38">
        <v>9</v>
      </c>
      <c r="M15" s="48" t="s">
        <v>15</v>
      </c>
      <c r="N15" s="48">
        <f aca="true" t="shared" si="11" ref="N15:N25">+N14+1</f>
        <v>1</v>
      </c>
      <c r="O15" s="38">
        <v>10</v>
      </c>
      <c r="P15" s="48" t="s">
        <v>14</v>
      </c>
      <c r="Q15" s="48">
        <f t="shared" si="7"/>
        <v>9</v>
      </c>
      <c r="R15" s="38">
        <v>9</v>
      </c>
      <c r="S15" s="41">
        <f t="shared" si="0"/>
        <v>9.4</v>
      </c>
      <c r="T15" s="41">
        <f t="shared" si="1"/>
        <v>89.3</v>
      </c>
      <c r="U15" s="33" t="s">
        <v>37</v>
      </c>
      <c r="V15" s="39">
        <f t="shared" si="2"/>
        <v>89.3</v>
      </c>
      <c r="W15" s="39">
        <f t="shared" si="8"/>
        <v>4</v>
      </c>
      <c r="X15" s="39"/>
    </row>
    <row r="16" spans="1:24" ht="17.1" customHeight="1">
      <c r="A16" s="28">
        <f t="shared" si="6"/>
        <v>10</v>
      </c>
      <c r="B16" s="40">
        <v>1183271</v>
      </c>
      <c r="C16" s="40" t="s">
        <v>135</v>
      </c>
      <c r="D16" s="48" t="s">
        <v>14</v>
      </c>
      <c r="E16" s="48">
        <f t="shared" si="3"/>
        <v>10</v>
      </c>
      <c r="F16" s="38">
        <v>9</v>
      </c>
      <c r="G16" s="48" t="s">
        <v>15</v>
      </c>
      <c r="H16" s="48">
        <f t="shared" si="9"/>
        <v>3</v>
      </c>
      <c r="I16" s="38">
        <v>10</v>
      </c>
      <c r="J16" s="48" t="s">
        <v>15</v>
      </c>
      <c r="K16" s="48">
        <f t="shared" si="10"/>
        <v>2</v>
      </c>
      <c r="L16" s="38">
        <v>10</v>
      </c>
      <c r="M16" s="48" t="s">
        <v>14</v>
      </c>
      <c r="N16" s="48">
        <f t="shared" si="11"/>
        <v>2</v>
      </c>
      <c r="O16" s="38">
        <v>9</v>
      </c>
      <c r="P16" s="48" t="s">
        <v>14</v>
      </c>
      <c r="Q16" s="48">
        <f t="shared" si="7"/>
        <v>10</v>
      </c>
      <c r="R16" s="38">
        <v>9</v>
      </c>
      <c r="S16" s="41">
        <f t="shared" si="0"/>
        <v>9.4</v>
      </c>
      <c r="T16" s="41">
        <f t="shared" si="1"/>
        <v>89.3</v>
      </c>
      <c r="U16" s="33" t="s">
        <v>37</v>
      </c>
      <c r="V16" s="39">
        <f t="shared" si="2"/>
        <v>89.3</v>
      </c>
      <c r="W16" s="39">
        <f t="shared" si="8"/>
        <v>5</v>
      </c>
      <c r="X16" s="39"/>
    </row>
    <row r="17" spans="1:24" ht="17.1" customHeight="1">
      <c r="A17" s="28">
        <f t="shared" si="6"/>
        <v>11</v>
      </c>
      <c r="B17" s="40">
        <v>1183240</v>
      </c>
      <c r="C17" s="40" t="s">
        <v>104</v>
      </c>
      <c r="D17" s="48" t="s">
        <v>14</v>
      </c>
      <c r="E17" s="48">
        <f t="shared" si="3"/>
        <v>11</v>
      </c>
      <c r="F17" s="38">
        <v>9</v>
      </c>
      <c r="G17" s="48" t="s">
        <v>15</v>
      </c>
      <c r="H17" s="48">
        <f t="shared" si="9"/>
        <v>4</v>
      </c>
      <c r="I17" s="38">
        <v>10</v>
      </c>
      <c r="J17" s="48" t="s">
        <v>14</v>
      </c>
      <c r="K17" s="48">
        <f t="shared" si="10"/>
        <v>3</v>
      </c>
      <c r="L17" s="38">
        <v>9</v>
      </c>
      <c r="M17" s="48" t="s">
        <v>14</v>
      </c>
      <c r="N17" s="48">
        <f t="shared" si="11"/>
        <v>3</v>
      </c>
      <c r="O17" s="38">
        <v>9</v>
      </c>
      <c r="P17" s="48" t="s">
        <v>14</v>
      </c>
      <c r="Q17" s="48">
        <f t="shared" si="7"/>
        <v>11</v>
      </c>
      <c r="R17" s="38">
        <v>9</v>
      </c>
      <c r="S17" s="41">
        <f t="shared" si="0"/>
        <v>9.2</v>
      </c>
      <c r="T17" s="41">
        <f t="shared" si="1"/>
        <v>87.39999999999999</v>
      </c>
      <c r="U17" s="33" t="s">
        <v>37</v>
      </c>
      <c r="V17" s="39">
        <f t="shared" si="2"/>
        <v>87.39999999999999</v>
      </c>
      <c r="W17" s="39">
        <f t="shared" si="8"/>
        <v>6</v>
      </c>
      <c r="X17" s="39"/>
    </row>
    <row r="18" spans="1:24" ht="17.1" customHeight="1">
      <c r="A18" s="28">
        <f t="shared" si="6"/>
        <v>12</v>
      </c>
      <c r="B18" s="40">
        <v>1183245</v>
      </c>
      <c r="C18" s="40" t="s">
        <v>109</v>
      </c>
      <c r="D18" s="48" t="s">
        <v>14</v>
      </c>
      <c r="E18" s="48">
        <f t="shared" si="3"/>
        <v>12</v>
      </c>
      <c r="F18" s="38">
        <v>9</v>
      </c>
      <c r="G18" s="48" t="s">
        <v>15</v>
      </c>
      <c r="H18" s="48">
        <f t="shared" si="9"/>
        <v>5</v>
      </c>
      <c r="I18" s="38">
        <v>10</v>
      </c>
      <c r="J18" s="48" t="s">
        <v>14</v>
      </c>
      <c r="K18" s="48">
        <f t="shared" si="10"/>
        <v>4</v>
      </c>
      <c r="L18" s="38">
        <v>9</v>
      </c>
      <c r="M18" s="48" t="s">
        <v>14</v>
      </c>
      <c r="N18" s="48">
        <f t="shared" si="11"/>
        <v>4</v>
      </c>
      <c r="O18" s="38">
        <v>9</v>
      </c>
      <c r="P18" s="48" t="s">
        <v>14</v>
      </c>
      <c r="Q18" s="48">
        <f t="shared" si="7"/>
        <v>12</v>
      </c>
      <c r="R18" s="38">
        <v>9</v>
      </c>
      <c r="S18" s="41">
        <f t="shared" si="0"/>
        <v>9.2</v>
      </c>
      <c r="T18" s="41">
        <f t="shared" si="1"/>
        <v>87.39999999999999</v>
      </c>
      <c r="U18" s="33" t="s">
        <v>37</v>
      </c>
      <c r="V18" s="39">
        <f t="shared" si="2"/>
        <v>87.39999999999999</v>
      </c>
      <c r="W18" s="39">
        <f t="shared" si="8"/>
        <v>7</v>
      </c>
      <c r="X18" s="39"/>
    </row>
    <row r="19" spans="1:24" ht="17.1" customHeight="1">
      <c r="A19" s="28">
        <f t="shared" si="6"/>
        <v>13</v>
      </c>
      <c r="B19" s="40">
        <v>1183273</v>
      </c>
      <c r="C19" s="40" t="s">
        <v>137</v>
      </c>
      <c r="D19" s="48" t="s">
        <v>14</v>
      </c>
      <c r="E19" s="48">
        <f t="shared" si="3"/>
        <v>13</v>
      </c>
      <c r="F19" s="38">
        <v>9</v>
      </c>
      <c r="G19" s="48" t="s">
        <v>14</v>
      </c>
      <c r="H19" s="48">
        <f t="shared" si="9"/>
        <v>6</v>
      </c>
      <c r="I19" s="38">
        <v>9</v>
      </c>
      <c r="J19" s="48" t="s">
        <v>14</v>
      </c>
      <c r="K19" s="48">
        <f t="shared" si="10"/>
        <v>5</v>
      </c>
      <c r="L19" s="38">
        <v>9</v>
      </c>
      <c r="M19" s="48" t="s">
        <v>14</v>
      </c>
      <c r="N19" s="48">
        <f t="shared" si="11"/>
        <v>5</v>
      </c>
      <c r="O19" s="38">
        <v>9</v>
      </c>
      <c r="P19" s="48" t="s">
        <v>14</v>
      </c>
      <c r="Q19" s="48">
        <f t="shared" si="7"/>
        <v>13</v>
      </c>
      <c r="R19" s="38">
        <v>9</v>
      </c>
      <c r="S19" s="41">
        <f t="shared" si="0"/>
        <v>9</v>
      </c>
      <c r="T19" s="41">
        <f t="shared" si="1"/>
        <v>85.5</v>
      </c>
      <c r="U19" s="33" t="s">
        <v>37</v>
      </c>
      <c r="V19" s="39">
        <f t="shared" si="2"/>
        <v>85.5</v>
      </c>
      <c r="W19" s="39">
        <f t="shared" si="8"/>
        <v>8</v>
      </c>
      <c r="X19" s="39"/>
    </row>
    <row r="20" spans="1:24" ht="17.1" customHeight="1">
      <c r="A20" s="28">
        <f t="shared" si="6"/>
        <v>14</v>
      </c>
      <c r="B20" s="40">
        <v>1183233</v>
      </c>
      <c r="C20" s="40" t="s">
        <v>97</v>
      </c>
      <c r="D20" s="48" t="s">
        <v>10</v>
      </c>
      <c r="E20" s="48"/>
      <c r="F20" s="38">
        <v>8</v>
      </c>
      <c r="G20" s="48" t="s">
        <v>14</v>
      </c>
      <c r="H20" s="48">
        <f t="shared" si="9"/>
        <v>7</v>
      </c>
      <c r="I20" s="38">
        <v>9</v>
      </c>
      <c r="J20" s="48" t="s">
        <v>14</v>
      </c>
      <c r="K20" s="48">
        <f t="shared" si="10"/>
        <v>6</v>
      </c>
      <c r="L20" s="38">
        <v>9</v>
      </c>
      <c r="M20" s="48" t="s">
        <v>14</v>
      </c>
      <c r="N20" s="48">
        <f t="shared" si="11"/>
        <v>6</v>
      </c>
      <c r="O20" s="38">
        <v>9</v>
      </c>
      <c r="P20" s="48" t="s">
        <v>14</v>
      </c>
      <c r="Q20" s="48">
        <f t="shared" si="7"/>
        <v>14</v>
      </c>
      <c r="R20" s="38">
        <v>9</v>
      </c>
      <c r="S20" s="41">
        <f t="shared" si="0"/>
        <v>8.8</v>
      </c>
      <c r="T20" s="41">
        <f t="shared" si="1"/>
        <v>83.60000000000001</v>
      </c>
      <c r="U20" s="33" t="s">
        <v>37</v>
      </c>
      <c r="V20" s="39">
        <f t="shared" si="2"/>
        <v>83.60000000000001</v>
      </c>
      <c r="W20" s="39">
        <f t="shared" si="8"/>
        <v>9</v>
      </c>
      <c r="X20" s="39"/>
    </row>
    <row r="21" spans="1:24" ht="17.1" customHeight="1">
      <c r="A21" s="28">
        <f t="shared" si="6"/>
        <v>15</v>
      </c>
      <c r="B21" s="40">
        <v>1183259</v>
      </c>
      <c r="C21" s="40" t="s">
        <v>123</v>
      </c>
      <c r="D21" s="48" t="s">
        <v>14</v>
      </c>
      <c r="E21" s="48">
        <f>+E20+1</f>
        <v>1</v>
      </c>
      <c r="F21" s="38">
        <v>9</v>
      </c>
      <c r="G21" s="48" t="s">
        <v>14</v>
      </c>
      <c r="H21" s="48">
        <f t="shared" si="9"/>
        <v>8</v>
      </c>
      <c r="I21" s="38">
        <v>9</v>
      </c>
      <c r="J21" s="48" t="s">
        <v>10</v>
      </c>
      <c r="K21" s="48"/>
      <c r="L21" s="38">
        <v>8</v>
      </c>
      <c r="M21" s="48" t="s">
        <v>14</v>
      </c>
      <c r="N21" s="48">
        <f t="shared" si="11"/>
        <v>7</v>
      </c>
      <c r="O21" s="38">
        <v>9</v>
      </c>
      <c r="P21" s="48" t="s">
        <v>14</v>
      </c>
      <c r="Q21" s="48">
        <f t="shared" si="7"/>
        <v>15</v>
      </c>
      <c r="R21" s="38">
        <v>9</v>
      </c>
      <c r="S21" s="41">
        <f t="shared" si="0"/>
        <v>8.8</v>
      </c>
      <c r="T21" s="41">
        <f t="shared" si="1"/>
        <v>83.60000000000001</v>
      </c>
      <c r="U21" s="33" t="s">
        <v>37</v>
      </c>
      <c r="V21" s="39">
        <f t="shared" si="2"/>
        <v>83.60000000000001</v>
      </c>
      <c r="W21" s="39">
        <f t="shared" si="8"/>
        <v>10</v>
      </c>
      <c r="X21" s="39"/>
    </row>
    <row r="22" spans="1:24" ht="17.1" customHeight="1">
      <c r="A22" s="28">
        <f t="shared" si="6"/>
        <v>16</v>
      </c>
      <c r="B22" s="40">
        <v>1183234</v>
      </c>
      <c r="C22" s="40" t="s">
        <v>98</v>
      </c>
      <c r="D22" s="48" t="s">
        <v>10</v>
      </c>
      <c r="E22" s="48"/>
      <c r="F22" s="38">
        <v>8</v>
      </c>
      <c r="G22" s="48" t="s">
        <v>14</v>
      </c>
      <c r="H22" s="48">
        <f t="shared" si="9"/>
        <v>9</v>
      </c>
      <c r="I22" s="38">
        <v>9</v>
      </c>
      <c r="J22" s="48" t="s">
        <v>10</v>
      </c>
      <c r="K22" s="48"/>
      <c r="L22" s="38">
        <v>8</v>
      </c>
      <c r="M22" s="48" t="s">
        <v>14</v>
      </c>
      <c r="N22" s="48">
        <f t="shared" si="11"/>
        <v>8</v>
      </c>
      <c r="O22" s="38">
        <v>9</v>
      </c>
      <c r="P22" s="48" t="s">
        <v>14</v>
      </c>
      <c r="Q22" s="48">
        <f t="shared" si="7"/>
        <v>16</v>
      </c>
      <c r="R22" s="38">
        <v>9</v>
      </c>
      <c r="S22" s="41">
        <f t="shared" si="0"/>
        <v>8.6</v>
      </c>
      <c r="T22" s="41">
        <f t="shared" si="1"/>
        <v>81.7</v>
      </c>
      <c r="U22" s="33" t="s">
        <v>37</v>
      </c>
      <c r="V22" s="39">
        <f t="shared" si="2"/>
        <v>81.7</v>
      </c>
      <c r="W22" s="39">
        <f t="shared" si="8"/>
        <v>11</v>
      </c>
      <c r="X22" s="39"/>
    </row>
    <row r="23" spans="1:24" ht="17.1" customHeight="1">
      <c r="A23" s="28">
        <f t="shared" si="6"/>
        <v>17</v>
      </c>
      <c r="B23" s="40">
        <v>1183235</v>
      </c>
      <c r="C23" s="40" t="s">
        <v>99</v>
      </c>
      <c r="D23" s="48" t="s">
        <v>10</v>
      </c>
      <c r="E23" s="48"/>
      <c r="F23" s="38">
        <v>8</v>
      </c>
      <c r="G23" s="48" t="s">
        <v>14</v>
      </c>
      <c r="H23" s="48">
        <f t="shared" si="9"/>
        <v>10</v>
      </c>
      <c r="I23" s="38">
        <v>9</v>
      </c>
      <c r="J23" s="48" t="s">
        <v>10</v>
      </c>
      <c r="K23" s="48"/>
      <c r="L23" s="38">
        <v>8</v>
      </c>
      <c r="M23" s="48" t="s">
        <v>14</v>
      </c>
      <c r="N23" s="48">
        <f t="shared" si="11"/>
        <v>9</v>
      </c>
      <c r="O23" s="38">
        <v>9</v>
      </c>
      <c r="P23" s="48" t="s">
        <v>14</v>
      </c>
      <c r="Q23" s="48">
        <f t="shared" si="7"/>
        <v>17</v>
      </c>
      <c r="R23" s="38">
        <v>9</v>
      </c>
      <c r="S23" s="41">
        <f t="shared" si="0"/>
        <v>8.6</v>
      </c>
      <c r="T23" s="41">
        <f t="shared" si="1"/>
        <v>81.7</v>
      </c>
      <c r="U23" s="33" t="s">
        <v>37</v>
      </c>
      <c r="V23" s="39">
        <f t="shared" si="2"/>
        <v>81.7</v>
      </c>
      <c r="W23" s="39">
        <f t="shared" si="8"/>
        <v>12</v>
      </c>
      <c r="X23" s="39"/>
    </row>
    <row r="24" spans="1:24" ht="17.1" customHeight="1">
      <c r="A24" s="28">
        <f t="shared" si="6"/>
        <v>18</v>
      </c>
      <c r="B24" s="40">
        <v>1183244</v>
      </c>
      <c r="C24" s="40" t="s">
        <v>108</v>
      </c>
      <c r="D24" s="48" t="s">
        <v>10</v>
      </c>
      <c r="E24" s="48"/>
      <c r="F24" s="38">
        <v>8</v>
      </c>
      <c r="G24" s="48" t="s">
        <v>14</v>
      </c>
      <c r="H24" s="48">
        <f t="shared" si="9"/>
        <v>11</v>
      </c>
      <c r="I24" s="38">
        <v>9</v>
      </c>
      <c r="J24" s="48" t="s">
        <v>10</v>
      </c>
      <c r="K24" s="48"/>
      <c r="L24" s="38">
        <v>8</v>
      </c>
      <c r="M24" s="48" t="s">
        <v>14</v>
      </c>
      <c r="N24" s="48">
        <f t="shared" si="11"/>
        <v>10</v>
      </c>
      <c r="O24" s="38">
        <v>9</v>
      </c>
      <c r="P24" s="48" t="s">
        <v>14</v>
      </c>
      <c r="Q24" s="48">
        <f t="shared" si="7"/>
        <v>18</v>
      </c>
      <c r="R24" s="38">
        <v>9</v>
      </c>
      <c r="S24" s="41">
        <f t="shared" si="0"/>
        <v>8.6</v>
      </c>
      <c r="T24" s="41">
        <f t="shared" si="1"/>
        <v>81.7</v>
      </c>
      <c r="U24" s="33" t="s">
        <v>37</v>
      </c>
      <c r="V24" s="39">
        <f t="shared" si="2"/>
        <v>81.7</v>
      </c>
      <c r="W24" s="39">
        <f t="shared" si="8"/>
        <v>13</v>
      </c>
      <c r="X24" s="39"/>
    </row>
    <row r="25" spans="1:24" ht="17.1" customHeight="1">
      <c r="A25" s="28">
        <f t="shared" si="6"/>
        <v>19</v>
      </c>
      <c r="B25" s="40">
        <v>1183253</v>
      </c>
      <c r="C25" s="40" t="s">
        <v>117</v>
      </c>
      <c r="D25" s="48" t="s">
        <v>10</v>
      </c>
      <c r="E25" s="48"/>
      <c r="F25" s="38">
        <v>8</v>
      </c>
      <c r="G25" s="48" t="s">
        <v>14</v>
      </c>
      <c r="H25" s="48">
        <f t="shared" si="9"/>
        <v>12</v>
      </c>
      <c r="I25" s="38">
        <v>9</v>
      </c>
      <c r="J25" s="48" t="s">
        <v>10</v>
      </c>
      <c r="K25" s="48"/>
      <c r="L25" s="38">
        <v>8</v>
      </c>
      <c r="M25" s="48" t="s">
        <v>14</v>
      </c>
      <c r="N25" s="48">
        <f t="shared" si="11"/>
        <v>11</v>
      </c>
      <c r="O25" s="38">
        <v>9</v>
      </c>
      <c r="P25" s="48" t="s">
        <v>14</v>
      </c>
      <c r="Q25" s="48">
        <f t="shared" si="7"/>
        <v>19</v>
      </c>
      <c r="R25" s="38">
        <v>9</v>
      </c>
      <c r="S25" s="41">
        <f t="shared" si="0"/>
        <v>8.6</v>
      </c>
      <c r="T25" s="41">
        <f t="shared" si="1"/>
        <v>81.7</v>
      </c>
      <c r="U25" s="33" t="s">
        <v>37</v>
      </c>
      <c r="V25" s="39">
        <f t="shared" si="2"/>
        <v>81.7</v>
      </c>
      <c r="W25" s="39">
        <f t="shared" si="8"/>
        <v>14</v>
      </c>
      <c r="X25" s="39"/>
    </row>
    <row r="26" spans="1:24" ht="17.1" customHeight="1">
      <c r="A26" s="28">
        <f t="shared" si="6"/>
        <v>20</v>
      </c>
      <c r="B26" s="40">
        <v>1183237</v>
      </c>
      <c r="C26" s="40" t="s">
        <v>101</v>
      </c>
      <c r="D26" s="48" t="s">
        <v>14</v>
      </c>
      <c r="E26" s="48">
        <f>+E25+1</f>
        <v>1</v>
      </c>
      <c r="F26" s="38">
        <v>9</v>
      </c>
      <c r="G26" s="48" t="s">
        <v>14</v>
      </c>
      <c r="H26" s="48">
        <f t="shared" si="9"/>
        <v>13</v>
      </c>
      <c r="I26" s="38">
        <v>9</v>
      </c>
      <c r="J26" s="48" t="s">
        <v>10</v>
      </c>
      <c r="K26" s="48"/>
      <c r="L26" s="38">
        <v>8</v>
      </c>
      <c r="M26" s="48" t="s">
        <v>10</v>
      </c>
      <c r="N26" s="48"/>
      <c r="O26" s="38">
        <v>8</v>
      </c>
      <c r="P26" s="48" t="s">
        <v>14</v>
      </c>
      <c r="Q26" s="48">
        <f t="shared" si="7"/>
        <v>20</v>
      </c>
      <c r="R26" s="38">
        <v>9</v>
      </c>
      <c r="S26" s="41">
        <f t="shared" si="0"/>
        <v>8.6</v>
      </c>
      <c r="T26" s="41">
        <f t="shared" si="1"/>
        <v>81.7</v>
      </c>
      <c r="U26" s="33" t="s">
        <v>37</v>
      </c>
      <c r="V26" s="39">
        <f t="shared" si="2"/>
        <v>81.7</v>
      </c>
      <c r="W26" s="39">
        <f t="shared" si="8"/>
        <v>15</v>
      </c>
      <c r="X26" s="39"/>
    </row>
    <row r="27" spans="1:24" ht="17.1" customHeight="1">
      <c r="A27" s="28">
        <f t="shared" si="6"/>
        <v>21</v>
      </c>
      <c r="B27" s="40">
        <v>1183241</v>
      </c>
      <c r="C27" s="40" t="s">
        <v>105</v>
      </c>
      <c r="D27" s="48" t="s">
        <v>14</v>
      </c>
      <c r="E27" s="48">
        <f>+E26+1</f>
        <v>2</v>
      </c>
      <c r="F27" s="38">
        <v>9</v>
      </c>
      <c r="G27" s="48" t="s">
        <v>14</v>
      </c>
      <c r="H27" s="48">
        <f t="shared" si="9"/>
        <v>14</v>
      </c>
      <c r="I27" s="38">
        <v>9</v>
      </c>
      <c r="J27" s="48" t="s">
        <v>10</v>
      </c>
      <c r="K27" s="48"/>
      <c r="L27" s="38">
        <v>8</v>
      </c>
      <c r="M27" s="48" t="s">
        <v>10</v>
      </c>
      <c r="N27" s="48"/>
      <c r="O27" s="38">
        <v>8</v>
      </c>
      <c r="P27" s="48" t="s">
        <v>14</v>
      </c>
      <c r="Q27" s="48">
        <f t="shared" si="7"/>
        <v>21</v>
      </c>
      <c r="R27" s="38">
        <v>9</v>
      </c>
      <c r="S27" s="41">
        <f t="shared" si="0"/>
        <v>8.6</v>
      </c>
      <c r="T27" s="41">
        <f t="shared" si="1"/>
        <v>81.7</v>
      </c>
      <c r="U27" s="33" t="s">
        <v>37</v>
      </c>
      <c r="V27" s="39">
        <f t="shared" si="2"/>
        <v>81.7</v>
      </c>
      <c r="W27" s="39">
        <f t="shared" si="8"/>
        <v>16</v>
      </c>
      <c r="X27" s="39"/>
    </row>
    <row r="28" spans="1:24" ht="17.1" customHeight="1">
      <c r="A28" s="28">
        <f t="shared" si="6"/>
        <v>22</v>
      </c>
      <c r="B28" s="40">
        <v>1183249</v>
      </c>
      <c r="C28" s="40" t="s">
        <v>113</v>
      </c>
      <c r="D28" s="48" t="s">
        <v>10</v>
      </c>
      <c r="E28" s="48"/>
      <c r="F28" s="38">
        <v>8</v>
      </c>
      <c r="G28" s="48" t="s">
        <v>14</v>
      </c>
      <c r="H28" s="48">
        <f t="shared" si="9"/>
        <v>15</v>
      </c>
      <c r="I28" s="38">
        <v>9</v>
      </c>
      <c r="J28" s="48" t="s">
        <v>10</v>
      </c>
      <c r="K28" s="48"/>
      <c r="L28" s="38">
        <v>8</v>
      </c>
      <c r="M28" s="48" t="s">
        <v>10</v>
      </c>
      <c r="N28" s="48"/>
      <c r="O28" s="38">
        <v>8</v>
      </c>
      <c r="P28" s="48" t="s">
        <v>14</v>
      </c>
      <c r="Q28" s="48">
        <f t="shared" si="7"/>
        <v>22</v>
      </c>
      <c r="R28" s="38">
        <v>9</v>
      </c>
      <c r="S28" s="41">
        <f t="shared" si="0"/>
        <v>8.4</v>
      </c>
      <c r="T28" s="41">
        <f t="shared" si="1"/>
        <v>79.8</v>
      </c>
      <c r="U28" s="33" t="s">
        <v>37</v>
      </c>
      <c r="V28" s="39">
        <f t="shared" si="2"/>
        <v>79.8</v>
      </c>
      <c r="W28" s="39">
        <f t="shared" si="8"/>
        <v>17</v>
      </c>
      <c r="X28" s="39"/>
    </row>
    <row r="29" spans="1:24" ht="17.1" customHeight="1">
      <c r="A29" s="28">
        <f t="shared" si="6"/>
        <v>23</v>
      </c>
      <c r="B29" s="40">
        <v>1183256</v>
      </c>
      <c r="C29" s="40" t="s">
        <v>120</v>
      </c>
      <c r="D29" s="48" t="s">
        <v>13</v>
      </c>
      <c r="E29" s="48"/>
      <c r="F29" s="38">
        <v>7</v>
      </c>
      <c r="G29" s="48" t="s">
        <v>10</v>
      </c>
      <c r="H29" s="48"/>
      <c r="I29" s="38">
        <v>8</v>
      </c>
      <c r="J29" s="48" t="s">
        <v>10</v>
      </c>
      <c r="K29" s="48"/>
      <c r="L29" s="38">
        <v>8</v>
      </c>
      <c r="M29" s="48" t="s">
        <v>10</v>
      </c>
      <c r="N29" s="48"/>
      <c r="O29" s="38">
        <v>8</v>
      </c>
      <c r="P29" s="48" t="s">
        <v>14</v>
      </c>
      <c r="Q29" s="48">
        <f t="shared" si="7"/>
        <v>23</v>
      </c>
      <c r="R29" s="38">
        <v>9</v>
      </c>
      <c r="S29" s="41">
        <f t="shared" si="0"/>
        <v>8</v>
      </c>
      <c r="T29" s="41">
        <f t="shared" si="1"/>
        <v>76</v>
      </c>
      <c r="U29" s="33" t="s">
        <v>37</v>
      </c>
      <c r="V29" s="39">
        <f t="shared" si="2"/>
        <v>76</v>
      </c>
      <c r="W29" s="39">
        <f t="shared" si="8"/>
        <v>18</v>
      </c>
      <c r="X29" s="39"/>
    </row>
    <row r="30" spans="1:24" ht="17.1" customHeight="1">
      <c r="A30" s="28">
        <f t="shared" si="6"/>
        <v>24</v>
      </c>
      <c r="B30" s="40">
        <v>1183238</v>
      </c>
      <c r="C30" s="40" t="s">
        <v>102</v>
      </c>
      <c r="D30" s="48" t="s">
        <v>14</v>
      </c>
      <c r="E30" s="48">
        <f>+E29+1</f>
        <v>1</v>
      </c>
      <c r="F30" s="38">
        <v>9</v>
      </c>
      <c r="G30" s="48" t="s">
        <v>14</v>
      </c>
      <c r="H30" s="48">
        <f>+H29+1</f>
        <v>1</v>
      </c>
      <c r="I30" s="38">
        <v>9</v>
      </c>
      <c r="J30" s="48" t="s">
        <v>14</v>
      </c>
      <c r="K30" s="48">
        <f>+K29+1</f>
        <v>1</v>
      </c>
      <c r="L30" s="38">
        <v>9</v>
      </c>
      <c r="M30" s="48" t="s">
        <v>14</v>
      </c>
      <c r="N30" s="48">
        <f>+N29+1</f>
        <v>1</v>
      </c>
      <c r="O30" s="38">
        <v>9</v>
      </c>
      <c r="P30" s="48" t="s">
        <v>10</v>
      </c>
      <c r="Q30" s="48"/>
      <c r="R30" s="38">
        <v>8</v>
      </c>
      <c r="S30" s="41">
        <f t="shared" si="0"/>
        <v>8.8</v>
      </c>
      <c r="T30" s="41">
        <f t="shared" si="1"/>
        <v>83.60000000000001</v>
      </c>
      <c r="U30" s="33" t="s">
        <v>37</v>
      </c>
      <c r="V30" s="39">
        <f t="shared" si="2"/>
        <v>83.60000000000001</v>
      </c>
      <c r="W30" s="39">
        <f t="shared" si="8"/>
        <v>19</v>
      </c>
      <c r="X30" s="39"/>
    </row>
    <row r="31" spans="1:24" ht="17.1" customHeight="1">
      <c r="A31" s="28">
        <f t="shared" si="6"/>
        <v>25</v>
      </c>
      <c r="B31" s="40">
        <v>1183239</v>
      </c>
      <c r="C31" s="40" t="s">
        <v>103</v>
      </c>
      <c r="D31" s="48" t="s">
        <v>14</v>
      </c>
      <c r="E31" s="48">
        <f>+E30+1</f>
        <v>2</v>
      </c>
      <c r="F31" s="38">
        <v>9</v>
      </c>
      <c r="G31" s="48" t="s">
        <v>14</v>
      </c>
      <c r="H31" s="48">
        <f>+H30+1</f>
        <v>2</v>
      </c>
      <c r="I31" s="38">
        <v>9</v>
      </c>
      <c r="J31" s="48" t="s">
        <v>14</v>
      </c>
      <c r="K31" s="48">
        <f>+K30+1</f>
        <v>2</v>
      </c>
      <c r="L31" s="38">
        <v>9</v>
      </c>
      <c r="M31" s="48" t="s">
        <v>14</v>
      </c>
      <c r="N31" s="48">
        <f>+N30+1</f>
        <v>2</v>
      </c>
      <c r="O31" s="38">
        <v>9</v>
      </c>
      <c r="P31" s="48" t="s">
        <v>10</v>
      </c>
      <c r="Q31" s="48"/>
      <c r="R31" s="38">
        <v>8</v>
      </c>
      <c r="S31" s="41">
        <f t="shared" si="0"/>
        <v>8.8</v>
      </c>
      <c r="T31" s="41">
        <f t="shared" si="1"/>
        <v>83.60000000000001</v>
      </c>
      <c r="U31" s="33" t="s">
        <v>37</v>
      </c>
      <c r="V31" s="39">
        <f t="shared" si="2"/>
        <v>83.60000000000001</v>
      </c>
      <c r="W31" s="39">
        <v>1</v>
      </c>
      <c r="X31" s="39"/>
    </row>
    <row r="32" spans="1:24" ht="17.1" customHeight="1">
      <c r="A32" s="28">
        <f t="shared" si="6"/>
        <v>26</v>
      </c>
      <c r="B32" s="40">
        <v>1183252</v>
      </c>
      <c r="C32" s="40" t="s">
        <v>116</v>
      </c>
      <c r="D32" s="48" t="s">
        <v>14</v>
      </c>
      <c r="E32" s="48">
        <f>+E31+1</f>
        <v>3</v>
      </c>
      <c r="F32" s="38">
        <v>9</v>
      </c>
      <c r="G32" s="48" t="s">
        <v>14</v>
      </c>
      <c r="H32" s="48">
        <f>+H31+1</f>
        <v>3</v>
      </c>
      <c r="I32" s="38">
        <v>9</v>
      </c>
      <c r="J32" s="48" t="s">
        <v>10</v>
      </c>
      <c r="K32" s="48"/>
      <c r="L32" s="38">
        <v>8</v>
      </c>
      <c r="M32" s="48" t="s">
        <v>14</v>
      </c>
      <c r="N32" s="48">
        <f>+N31+1</f>
        <v>3</v>
      </c>
      <c r="O32" s="38">
        <v>9</v>
      </c>
      <c r="P32" s="48" t="s">
        <v>10</v>
      </c>
      <c r="Q32" s="48"/>
      <c r="R32" s="38">
        <v>8</v>
      </c>
      <c r="S32" s="41">
        <f t="shared" si="0"/>
        <v>8.6</v>
      </c>
      <c r="T32" s="41">
        <f t="shared" si="1"/>
        <v>81.7</v>
      </c>
      <c r="U32" s="33" t="s">
        <v>37</v>
      </c>
      <c r="V32" s="39">
        <f t="shared" si="2"/>
        <v>81.7</v>
      </c>
      <c r="W32" s="39">
        <f t="shared" si="8"/>
        <v>2</v>
      </c>
      <c r="X32" s="39"/>
    </row>
    <row r="33" spans="1:24" ht="17.1" customHeight="1">
      <c r="A33" s="28">
        <f t="shared" si="6"/>
        <v>27</v>
      </c>
      <c r="B33" s="40">
        <v>1183247</v>
      </c>
      <c r="C33" s="40" t="s">
        <v>111</v>
      </c>
      <c r="D33" s="48" t="s">
        <v>10</v>
      </c>
      <c r="E33" s="48"/>
      <c r="F33" s="38">
        <v>8</v>
      </c>
      <c r="G33" s="48" t="s">
        <v>10</v>
      </c>
      <c r="H33" s="48"/>
      <c r="I33" s="38">
        <v>8</v>
      </c>
      <c r="J33" s="48" t="s">
        <v>10</v>
      </c>
      <c r="K33" s="48"/>
      <c r="L33" s="38">
        <v>8</v>
      </c>
      <c r="M33" s="48" t="s">
        <v>14</v>
      </c>
      <c r="N33" s="48">
        <f>+N32+1</f>
        <v>4</v>
      </c>
      <c r="O33" s="38">
        <v>9</v>
      </c>
      <c r="P33" s="48" t="s">
        <v>10</v>
      </c>
      <c r="Q33" s="48"/>
      <c r="R33" s="38">
        <v>8</v>
      </c>
      <c r="S33" s="41">
        <f t="shared" si="0"/>
        <v>8.2</v>
      </c>
      <c r="T33" s="41">
        <f t="shared" si="1"/>
        <v>77.89999999999999</v>
      </c>
      <c r="U33" s="33" t="s">
        <v>37</v>
      </c>
      <c r="V33" s="39">
        <f t="shared" si="2"/>
        <v>77.89999999999999</v>
      </c>
      <c r="W33" s="39">
        <f t="shared" si="8"/>
        <v>3</v>
      </c>
      <c r="X33" s="39"/>
    </row>
    <row r="34" spans="1:24" ht="17.1" customHeight="1">
      <c r="A34" s="28">
        <f t="shared" si="6"/>
        <v>28</v>
      </c>
      <c r="B34" s="40">
        <v>1183254</v>
      </c>
      <c r="C34" s="40" t="s">
        <v>118</v>
      </c>
      <c r="D34" s="48" t="s">
        <v>14</v>
      </c>
      <c r="E34" s="48">
        <f>+E33+1</f>
        <v>1</v>
      </c>
      <c r="F34" s="38">
        <v>9</v>
      </c>
      <c r="G34" s="48" t="s">
        <v>14</v>
      </c>
      <c r="H34" s="48">
        <f>+H33+1</f>
        <v>1</v>
      </c>
      <c r="I34" s="38">
        <v>9</v>
      </c>
      <c r="J34" s="48" t="s">
        <v>10</v>
      </c>
      <c r="K34" s="48"/>
      <c r="L34" s="38">
        <v>8</v>
      </c>
      <c r="M34" s="48" t="s">
        <v>10</v>
      </c>
      <c r="N34" s="48"/>
      <c r="O34" s="38">
        <v>8</v>
      </c>
      <c r="P34" s="48" t="s">
        <v>10</v>
      </c>
      <c r="Q34" s="48"/>
      <c r="R34" s="38">
        <v>8</v>
      </c>
      <c r="S34" s="41">
        <f t="shared" si="0"/>
        <v>8.4</v>
      </c>
      <c r="T34" s="41">
        <f t="shared" si="1"/>
        <v>79.8</v>
      </c>
      <c r="U34" s="33" t="s">
        <v>37</v>
      </c>
      <c r="V34" s="39">
        <f t="shared" si="2"/>
        <v>79.8</v>
      </c>
      <c r="W34" s="39">
        <f t="shared" si="8"/>
        <v>4</v>
      </c>
      <c r="X34" s="39"/>
    </row>
    <row r="35" spans="1:24" ht="17.1" customHeight="1">
      <c r="A35" s="28">
        <f t="shared" si="6"/>
        <v>29</v>
      </c>
      <c r="B35" s="40">
        <v>1183251</v>
      </c>
      <c r="C35" s="40" t="s">
        <v>115</v>
      </c>
      <c r="D35" s="48" t="s">
        <v>10</v>
      </c>
      <c r="E35" s="48"/>
      <c r="F35" s="38">
        <v>8</v>
      </c>
      <c r="G35" s="48" t="s">
        <v>14</v>
      </c>
      <c r="H35" s="48">
        <f>+H34+1</f>
        <v>2</v>
      </c>
      <c r="I35" s="38">
        <v>9</v>
      </c>
      <c r="J35" s="48" t="s">
        <v>10</v>
      </c>
      <c r="K35" s="48"/>
      <c r="L35" s="38">
        <v>8</v>
      </c>
      <c r="M35" s="48" t="s">
        <v>10</v>
      </c>
      <c r="N35" s="48"/>
      <c r="O35" s="38">
        <v>8</v>
      </c>
      <c r="P35" s="48" t="s">
        <v>10</v>
      </c>
      <c r="Q35" s="48"/>
      <c r="R35" s="38">
        <v>8</v>
      </c>
      <c r="S35" s="41">
        <f t="shared" si="0"/>
        <v>8.2</v>
      </c>
      <c r="T35" s="41">
        <f t="shared" si="1"/>
        <v>77.89999999999999</v>
      </c>
      <c r="U35" s="33" t="s">
        <v>37</v>
      </c>
      <c r="V35" s="39">
        <f t="shared" si="2"/>
        <v>77.89999999999999</v>
      </c>
      <c r="W35" s="39">
        <f t="shared" si="8"/>
        <v>5</v>
      </c>
      <c r="X35" s="39"/>
    </row>
    <row r="36" spans="1:24" ht="17.1" customHeight="1">
      <c r="A36" s="28">
        <f t="shared" si="6"/>
        <v>30</v>
      </c>
      <c r="B36" s="40">
        <v>1183284</v>
      </c>
      <c r="C36" s="40" t="s">
        <v>148</v>
      </c>
      <c r="D36" s="48" t="s">
        <v>10</v>
      </c>
      <c r="E36" s="48"/>
      <c r="F36" s="38">
        <v>8</v>
      </c>
      <c r="G36" s="48" t="s">
        <v>14</v>
      </c>
      <c r="H36" s="48">
        <f>+H35+1</f>
        <v>3</v>
      </c>
      <c r="I36" s="38">
        <v>9</v>
      </c>
      <c r="J36" s="48" t="s">
        <v>10</v>
      </c>
      <c r="K36" s="48"/>
      <c r="L36" s="38">
        <v>8</v>
      </c>
      <c r="M36" s="48" t="s">
        <v>10</v>
      </c>
      <c r="N36" s="48"/>
      <c r="O36" s="38">
        <v>8</v>
      </c>
      <c r="P36" s="48" t="s">
        <v>10</v>
      </c>
      <c r="Q36" s="48"/>
      <c r="R36" s="38">
        <v>8</v>
      </c>
      <c r="S36" s="41">
        <f t="shared" si="0"/>
        <v>8.2</v>
      </c>
      <c r="T36" s="41">
        <f t="shared" si="1"/>
        <v>77.89999999999999</v>
      </c>
      <c r="U36" s="33" t="s">
        <v>37</v>
      </c>
      <c r="V36" s="39">
        <f t="shared" si="2"/>
        <v>77.89999999999999</v>
      </c>
      <c r="W36" s="39">
        <f t="shared" si="8"/>
        <v>6</v>
      </c>
      <c r="X36" s="39"/>
    </row>
    <row r="37" spans="1:24" ht="17.1" customHeight="1">
      <c r="A37" s="28">
        <f t="shared" si="6"/>
        <v>31</v>
      </c>
      <c r="B37" s="40">
        <v>1183304</v>
      </c>
      <c r="C37" s="40" t="s">
        <v>168</v>
      </c>
      <c r="D37" s="48" t="s">
        <v>10</v>
      </c>
      <c r="E37" s="48"/>
      <c r="F37" s="38">
        <v>8</v>
      </c>
      <c r="G37" s="48" t="s">
        <v>10</v>
      </c>
      <c r="H37" s="48"/>
      <c r="I37" s="38">
        <v>8</v>
      </c>
      <c r="J37" s="48" t="s">
        <v>10</v>
      </c>
      <c r="K37" s="48"/>
      <c r="L37" s="38">
        <v>8</v>
      </c>
      <c r="M37" s="48" t="s">
        <v>10</v>
      </c>
      <c r="N37" s="48"/>
      <c r="O37" s="38">
        <v>8</v>
      </c>
      <c r="P37" s="48" t="s">
        <v>10</v>
      </c>
      <c r="Q37" s="48"/>
      <c r="R37" s="38">
        <v>8</v>
      </c>
      <c r="S37" s="41">
        <f t="shared" si="0"/>
        <v>8</v>
      </c>
      <c r="T37" s="41">
        <f t="shared" si="1"/>
        <v>76</v>
      </c>
      <c r="U37" s="33" t="s">
        <v>37</v>
      </c>
      <c r="V37" s="39">
        <f t="shared" si="2"/>
        <v>76</v>
      </c>
      <c r="W37" s="39">
        <f t="shared" si="8"/>
        <v>7</v>
      </c>
      <c r="X37" s="39"/>
    </row>
    <row r="38" spans="1:24" ht="17.1" customHeight="1">
      <c r="A38" s="28">
        <f t="shared" si="6"/>
        <v>32</v>
      </c>
      <c r="B38" s="40">
        <v>1183265</v>
      </c>
      <c r="C38" s="40" t="s">
        <v>129</v>
      </c>
      <c r="D38" s="48" t="s">
        <v>13</v>
      </c>
      <c r="E38" s="48"/>
      <c r="F38" s="38">
        <v>7</v>
      </c>
      <c r="G38" s="48" t="s">
        <v>10</v>
      </c>
      <c r="H38" s="48"/>
      <c r="I38" s="38">
        <v>8</v>
      </c>
      <c r="J38" s="48" t="s">
        <v>10</v>
      </c>
      <c r="K38" s="48"/>
      <c r="L38" s="38">
        <v>8</v>
      </c>
      <c r="M38" s="48" t="s">
        <v>10</v>
      </c>
      <c r="N38" s="48"/>
      <c r="O38" s="38">
        <v>8</v>
      </c>
      <c r="P38" s="48" t="s">
        <v>10</v>
      </c>
      <c r="Q38" s="48"/>
      <c r="R38" s="38">
        <v>8</v>
      </c>
      <c r="S38" s="41">
        <f t="shared" si="0"/>
        <v>7.8</v>
      </c>
      <c r="T38" s="41">
        <f t="shared" si="1"/>
        <v>74.1</v>
      </c>
      <c r="U38" s="33" t="s">
        <v>37</v>
      </c>
      <c r="V38" s="39">
        <f t="shared" si="2"/>
        <v>74.1</v>
      </c>
      <c r="W38" s="39">
        <f t="shared" si="8"/>
        <v>8</v>
      </c>
      <c r="X38" s="39"/>
    </row>
    <row r="39" spans="1:24" ht="17.1" customHeight="1">
      <c r="A39" s="28">
        <f t="shared" si="6"/>
        <v>33</v>
      </c>
      <c r="B39" s="40">
        <v>1183243</v>
      </c>
      <c r="C39" s="40" t="s">
        <v>107</v>
      </c>
      <c r="D39" s="48" t="s">
        <v>10</v>
      </c>
      <c r="E39" s="48"/>
      <c r="F39" s="38">
        <v>8</v>
      </c>
      <c r="G39" s="48" t="s">
        <v>14</v>
      </c>
      <c r="H39" s="48">
        <f>+H38+1</f>
        <v>1</v>
      </c>
      <c r="I39" s="38">
        <v>9</v>
      </c>
      <c r="J39" s="48" t="s">
        <v>13</v>
      </c>
      <c r="K39" s="48"/>
      <c r="L39" s="38">
        <v>7</v>
      </c>
      <c r="M39" s="48" t="s">
        <v>10</v>
      </c>
      <c r="N39" s="48"/>
      <c r="O39" s="38">
        <v>8</v>
      </c>
      <c r="P39" s="48" t="s">
        <v>10</v>
      </c>
      <c r="Q39" s="48"/>
      <c r="R39" s="38">
        <v>8</v>
      </c>
      <c r="S39" s="41">
        <f aca="true" t="shared" si="12" ref="S39:S70">+(F39+I39+L39+O39+R39)/5</f>
        <v>8</v>
      </c>
      <c r="T39" s="41">
        <f aca="true" t="shared" si="13" ref="T39:T70">+S39*9.5</f>
        <v>76</v>
      </c>
      <c r="U39" s="33" t="s">
        <v>37</v>
      </c>
      <c r="V39" s="39">
        <f aca="true" t="shared" si="14" ref="V39:V70">+S39*9.5</f>
        <v>76</v>
      </c>
      <c r="W39" s="39">
        <f t="shared" si="8"/>
        <v>9</v>
      </c>
      <c r="X39" s="39"/>
    </row>
    <row r="40" spans="1:24" ht="17.1" customHeight="1">
      <c r="A40" s="28">
        <f t="shared" si="6"/>
        <v>34</v>
      </c>
      <c r="B40" s="40">
        <v>1183264</v>
      </c>
      <c r="C40" s="40" t="s">
        <v>128</v>
      </c>
      <c r="D40" s="48" t="s">
        <v>10</v>
      </c>
      <c r="E40" s="48"/>
      <c r="F40" s="38">
        <v>8</v>
      </c>
      <c r="G40" s="48" t="s">
        <v>10</v>
      </c>
      <c r="H40" s="48"/>
      <c r="I40" s="38">
        <v>8</v>
      </c>
      <c r="J40" s="48" t="s">
        <v>13</v>
      </c>
      <c r="K40" s="48"/>
      <c r="L40" s="38">
        <v>7</v>
      </c>
      <c r="M40" s="48" t="s">
        <v>10</v>
      </c>
      <c r="N40" s="48"/>
      <c r="O40" s="38">
        <v>8</v>
      </c>
      <c r="P40" s="48" t="s">
        <v>10</v>
      </c>
      <c r="Q40" s="48"/>
      <c r="R40" s="38">
        <v>8</v>
      </c>
      <c r="S40" s="41">
        <f t="shared" si="12"/>
        <v>7.8</v>
      </c>
      <c r="T40" s="41">
        <f t="shared" si="13"/>
        <v>74.1</v>
      </c>
      <c r="U40" s="33" t="s">
        <v>37</v>
      </c>
      <c r="V40" s="39">
        <f t="shared" si="14"/>
        <v>74.1</v>
      </c>
      <c r="W40" s="39">
        <f t="shared" si="8"/>
        <v>10</v>
      </c>
      <c r="X40" s="39"/>
    </row>
    <row r="41" spans="1:24" ht="17.1" customHeight="1">
      <c r="A41" s="28">
        <f t="shared" si="6"/>
        <v>35</v>
      </c>
      <c r="B41" s="40">
        <v>1183270</v>
      </c>
      <c r="C41" s="40" t="s">
        <v>134</v>
      </c>
      <c r="D41" s="48" t="s">
        <v>10</v>
      </c>
      <c r="E41" s="48"/>
      <c r="F41" s="38">
        <v>8</v>
      </c>
      <c r="G41" s="48" t="s">
        <v>10</v>
      </c>
      <c r="H41" s="48"/>
      <c r="I41" s="38">
        <v>8</v>
      </c>
      <c r="J41" s="48" t="s">
        <v>13</v>
      </c>
      <c r="K41" s="48"/>
      <c r="L41" s="38">
        <v>7</v>
      </c>
      <c r="M41" s="48" t="s">
        <v>10</v>
      </c>
      <c r="N41" s="48"/>
      <c r="O41" s="38">
        <v>8</v>
      </c>
      <c r="P41" s="48" t="s">
        <v>10</v>
      </c>
      <c r="Q41" s="48"/>
      <c r="R41" s="38">
        <v>8</v>
      </c>
      <c r="S41" s="41">
        <f t="shared" si="12"/>
        <v>7.8</v>
      </c>
      <c r="T41" s="41">
        <f t="shared" si="13"/>
        <v>74.1</v>
      </c>
      <c r="U41" s="33" t="s">
        <v>37</v>
      </c>
      <c r="V41" s="39">
        <f t="shared" si="14"/>
        <v>74.1</v>
      </c>
      <c r="W41" s="39">
        <f t="shared" si="8"/>
        <v>11</v>
      </c>
      <c r="X41" s="39"/>
    </row>
    <row r="42" spans="1:24" ht="17.1" customHeight="1">
      <c r="A42" s="28">
        <f t="shared" si="6"/>
        <v>36</v>
      </c>
      <c r="B42" s="40">
        <v>1183246</v>
      </c>
      <c r="C42" s="40" t="s">
        <v>110</v>
      </c>
      <c r="D42" s="48" t="s">
        <v>13</v>
      </c>
      <c r="E42" s="48"/>
      <c r="F42" s="38">
        <v>7</v>
      </c>
      <c r="G42" s="48" t="s">
        <v>10</v>
      </c>
      <c r="H42" s="48"/>
      <c r="I42" s="38">
        <v>8</v>
      </c>
      <c r="J42" s="48" t="s">
        <v>13</v>
      </c>
      <c r="K42" s="48"/>
      <c r="L42" s="38">
        <v>7</v>
      </c>
      <c r="M42" s="48" t="s">
        <v>13</v>
      </c>
      <c r="N42" s="48"/>
      <c r="O42" s="38">
        <v>7</v>
      </c>
      <c r="P42" s="48" t="s">
        <v>10</v>
      </c>
      <c r="Q42" s="48"/>
      <c r="R42" s="38">
        <v>8</v>
      </c>
      <c r="S42" s="41">
        <f t="shared" si="12"/>
        <v>7.4</v>
      </c>
      <c r="T42" s="41">
        <f t="shared" si="13"/>
        <v>70.3</v>
      </c>
      <c r="U42" s="33" t="s">
        <v>37</v>
      </c>
      <c r="V42" s="39">
        <f t="shared" si="14"/>
        <v>70.3</v>
      </c>
      <c r="W42" s="39">
        <f t="shared" si="8"/>
        <v>12</v>
      </c>
      <c r="X42" s="39"/>
    </row>
    <row r="43" spans="1:24" ht="17.1" customHeight="1">
      <c r="A43" s="28">
        <f t="shared" si="6"/>
        <v>37</v>
      </c>
      <c r="B43" s="40">
        <v>1183262</v>
      </c>
      <c r="C43" s="40" t="s">
        <v>126</v>
      </c>
      <c r="D43" s="48" t="s">
        <v>10</v>
      </c>
      <c r="E43" s="48"/>
      <c r="F43" s="38">
        <v>8</v>
      </c>
      <c r="G43" s="48" t="s">
        <v>14</v>
      </c>
      <c r="H43" s="48">
        <f>+H42+1</f>
        <v>1</v>
      </c>
      <c r="I43" s="38">
        <v>9</v>
      </c>
      <c r="J43" s="48" t="s">
        <v>10</v>
      </c>
      <c r="K43" s="48"/>
      <c r="L43" s="38">
        <v>8</v>
      </c>
      <c r="M43" s="48" t="s">
        <v>10</v>
      </c>
      <c r="N43" s="48"/>
      <c r="O43" s="38">
        <v>8</v>
      </c>
      <c r="P43" s="48" t="s">
        <v>13</v>
      </c>
      <c r="Q43" s="48"/>
      <c r="R43" s="38">
        <v>7</v>
      </c>
      <c r="S43" s="41">
        <f t="shared" si="12"/>
        <v>8</v>
      </c>
      <c r="T43" s="41">
        <f t="shared" si="13"/>
        <v>76</v>
      </c>
      <c r="U43" s="33" t="s">
        <v>37</v>
      </c>
      <c r="V43" s="39">
        <f t="shared" si="14"/>
        <v>76</v>
      </c>
      <c r="W43" s="39">
        <f t="shared" si="8"/>
        <v>13</v>
      </c>
      <c r="X43" s="39"/>
    </row>
    <row r="44" spans="1:24" ht="17.1" customHeight="1">
      <c r="A44" s="28">
        <f t="shared" si="6"/>
        <v>38</v>
      </c>
      <c r="B44" s="40">
        <v>1183272</v>
      </c>
      <c r="C44" s="40" t="s">
        <v>136</v>
      </c>
      <c r="D44" s="48" t="s">
        <v>10</v>
      </c>
      <c r="E44" s="48"/>
      <c r="F44" s="38">
        <v>8</v>
      </c>
      <c r="G44" s="48" t="s">
        <v>10</v>
      </c>
      <c r="H44" s="48"/>
      <c r="I44" s="38">
        <v>8</v>
      </c>
      <c r="J44" s="48" t="s">
        <v>11</v>
      </c>
      <c r="K44" s="48"/>
      <c r="L44" s="38">
        <v>6</v>
      </c>
      <c r="M44" s="48" t="s">
        <v>10</v>
      </c>
      <c r="N44" s="48"/>
      <c r="O44" s="38">
        <v>8</v>
      </c>
      <c r="P44" s="48" t="s">
        <v>13</v>
      </c>
      <c r="Q44" s="48"/>
      <c r="R44" s="38">
        <v>7</v>
      </c>
      <c r="S44" s="41">
        <f t="shared" si="12"/>
        <v>7.4</v>
      </c>
      <c r="T44" s="41">
        <f t="shared" si="13"/>
        <v>70.3</v>
      </c>
      <c r="U44" s="33" t="s">
        <v>37</v>
      </c>
      <c r="V44" s="39">
        <f t="shared" si="14"/>
        <v>70.3</v>
      </c>
      <c r="W44" s="39">
        <f t="shared" si="8"/>
        <v>14</v>
      </c>
      <c r="X44" s="39"/>
    </row>
    <row r="45" spans="1:24" ht="17.1" customHeight="1">
      <c r="A45" s="28">
        <f t="shared" si="6"/>
        <v>39</v>
      </c>
      <c r="B45" s="40">
        <v>1183274</v>
      </c>
      <c r="C45" s="40" t="s">
        <v>138</v>
      </c>
      <c r="D45" s="48" t="s">
        <v>10</v>
      </c>
      <c r="E45" s="48"/>
      <c r="F45" s="38">
        <v>8</v>
      </c>
      <c r="G45" s="48" t="s">
        <v>10</v>
      </c>
      <c r="H45" s="48"/>
      <c r="I45" s="38">
        <v>8</v>
      </c>
      <c r="J45" s="48" t="s">
        <v>11</v>
      </c>
      <c r="K45" s="48"/>
      <c r="L45" s="38">
        <v>6</v>
      </c>
      <c r="M45" s="48" t="s">
        <v>10</v>
      </c>
      <c r="N45" s="48"/>
      <c r="O45" s="38">
        <v>8</v>
      </c>
      <c r="P45" s="48" t="s">
        <v>13</v>
      </c>
      <c r="Q45" s="48"/>
      <c r="R45" s="38">
        <v>7</v>
      </c>
      <c r="S45" s="41">
        <f t="shared" si="12"/>
        <v>7.4</v>
      </c>
      <c r="T45" s="41">
        <f t="shared" si="13"/>
        <v>70.3</v>
      </c>
      <c r="U45" s="33" t="s">
        <v>37</v>
      </c>
      <c r="V45" s="39">
        <f t="shared" si="14"/>
        <v>70.3</v>
      </c>
      <c r="W45" s="39">
        <f t="shared" si="8"/>
        <v>15</v>
      </c>
      <c r="X45" s="39"/>
    </row>
    <row r="46" spans="1:24" ht="17.1" customHeight="1">
      <c r="A46" s="28">
        <f t="shared" si="6"/>
        <v>40</v>
      </c>
      <c r="B46" s="40">
        <v>1183298</v>
      </c>
      <c r="C46" s="40" t="s">
        <v>162</v>
      </c>
      <c r="D46" s="48" t="s">
        <v>10</v>
      </c>
      <c r="E46" s="48"/>
      <c r="F46" s="38">
        <v>8</v>
      </c>
      <c r="G46" s="48" t="s">
        <v>14</v>
      </c>
      <c r="H46" s="48">
        <f>+H45+1</f>
        <v>1</v>
      </c>
      <c r="I46" s="38">
        <v>9</v>
      </c>
      <c r="J46" s="48" t="s">
        <v>13</v>
      </c>
      <c r="K46" s="48"/>
      <c r="L46" s="38">
        <v>7</v>
      </c>
      <c r="M46" s="48" t="s">
        <v>13</v>
      </c>
      <c r="N46" s="48"/>
      <c r="O46" s="38">
        <v>7</v>
      </c>
      <c r="P46" s="48" t="s">
        <v>13</v>
      </c>
      <c r="Q46" s="48"/>
      <c r="R46" s="38">
        <v>7</v>
      </c>
      <c r="S46" s="41">
        <f t="shared" si="12"/>
        <v>7.6</v>
      </c>
      <c r="T46" s="41">
        <f t="shared" si="13"/>
        <v>72.2</v>
      </c>
      <c r="U46" s="33" t="s">
        <v>37</v>
      </c>
      <c r="V46" s="39">
        <f t="shared" si="14"/>
        <v>72.2</v>
      </c>
      <c r="W46" s="39">
        <f t="shared" si="8"/>
        <v>16</v>
      </c>
      <c r="X46" s="39"/>
    </row>
    <row r="47" spans="1:24" ht="17.1" customHeight="1">
      <c r="A47" s="28">
        <f t="shared" si="6"/>
        <v>41</v>
      </c>
      <c r="B47" s="40">
        <v>1183310</v>
      </c>
      <c r="C47" s="40" t="s">
        <v>174</v>
      </c>
      <c r="D47" s="48" t="s">
        <v>10</v>
      </c>
      <c r="E47" s="48"/>
      <c r="F47" s="38">
        <v>8</v>
      </c>
      <c r="G47" s="48" t="s">
        <v>14</v>
      </c>
      <c r="H47" s="48">
        <f>+H46+1</f>
        <v>2</v>
      </c>
      <c r="I47" s="38">
        <v>9</v>
      </c>
      <c r="J47" s="48" t="s">
        <v>13</v>
      </c>
      <c r="K47" s="48"/>
      <c r="L47" s="38">
        <v>7</v>
      </c>
      <c r="M47" s="48" t="s">
        <v>13</v>
      </c>
      <c r="N47" s="48"/>
      <c r="O47" s="38">
        <v>7</v>
      </c>
      <c r="P47" s="48" t="s">
        <v>13</v>
      </c>
      <c r="Q47" s="48"/>
      <c r="R47" s="38">
        <v>7</v>
      </c>
      <c r="S47" s="41">
        <f t="shared" si="12"/>
        <v>7.6</v>
      </c>
      <c r="T47" s="41">
        <f t="shared" si="13"/>
        <v>72.2</v>
      </c>
      <c r="U47" s="33" t="s">
        <v>37</v>
      </c>
      <c r="V47" s="39">
        <f t="shared" si="14"/>
        <v>72.2</v>
      </c>
      <c r="W47" s="39">
        <f t="shared" si="8"/>
        <v>17</v>
      </c>
      <c r="X47" s="39"/>
    </row>
    <row r="48" spans="1:24" ht="17.1" customHeight="1">
      <c r="A48" s="28">
        <f t="shared" si="6"/>
        <v>42</v>
      </c>
      <c r="B48" s="40">
        <v>1183269</v>
      </c>
      <c r="C48" s="40" t="s">
        <v>133</v>
      </c>
      <c r="D48" s="48" t="s">
        <v>10</v>
      </c>
      <c r="E48" s="48"/>
      <c r="F48" s="38">
        <v>8</v>
      </c>
      <c r="G48" s="48" t="s">
        <v>10</v>
      </c>
      <c r="H48" s="48"/>
      <c r="I48" s="38">
        <v>8</v>
      </c>
      <c r="J48" s="48" t="s">
        <v>13</v>
      </c>
      <c r="K48" s="48"/>
      <c r="L48" s="38">
        <v>7</v>
      </c>
      <c r="M48" s="48" t="s">
        <v>13</v>
      </c>
      <c r="N48" s="48"/>
      <c r="O48" s="38">
        <v>7</v>
      </c>
      <c r="P48" s="48" t="s">
        <v>13</v>
      </c>
      <c r="Q48" s="48"/>
      <c r="R48" s="38">
        <v>7</v>
      </c>
      <c r="S48" s="41">
        <f t="shared" si="12"/>
        <v>7.4</v>
      </c>
      <c r="T48" s="41">
        <f t="shared" si="13"/>
        <v>70.3</v>
      </c>
      <c r="U48" s="33" t="s">
        <v>37</v>
      </c>
      <c r="V48" s="39">
        <f t="shared" si="14"/>
        <v>70.3</v>
      </c>
      <c r="W48" s="39">
        <f t="shared" si="8"/>
        <v>18</v>
      </c>
      <c r="X48" s="39"/>
    </row>
    <row r="49" spans="1:24" ht="17.1" customHeight="1">
      <c r="A49" s="28">
        <f t="shared" si="6"/>
        <v>43</v>
      </c>
      <c r="B49" s="40">
        <v>1183292</v>
      </c>
      <c r="C49" s="40" t="s">
        <v>156</v>
      </c>
      <c r="D49" s="48" t="s">
        <v>10</v>
      </c>
      <c r="E49" s="48"/>
      <c r="F49" s="38">
        <v>8</v>
      </c>
      <c r="G49" s="48" t="s">
        <v>10</v>
      </c>
      <c r="H49" s="48"/>
      <c r="I49" s="38">
        <v>8</v>
      </c>
      <c r="J49" s="48" t="s">
        <v>13</v>
      </c>
      <c r="K49" s="48"/>
      <c r="L49" s="38">
        <v>7</v>
      </c>
      <c r="M49" s="48" t="s">
        <v>13</v>
      </c>
      <c r="N49" s="48"/>
      <c r="O49" s="38">
        <v>7</v>
      </c>
      <c r="P49" s="48" t="s">
        <v>13</v>
      </c>
      <c r="Q49" s="48"/>
      <c r="R49" s="38">
        <v>7</v>
      </c>
      <c r="S49" s="41">
        <f t="shared" si="12"/>
        <v>7.4</v>
      </c>
      <c r="T49" s="41">
        <f t="shared" si="13"/>
        <v>70.3</v>
      </c>
      <c r="U49" s="33" t="s">
        <v>37</v>
      </c>
      <c r="V49" s="39">
        <f t="shared" si="14"/>
        <v>70.3</v>
      </c>
      <c r="W49" s="39">
        <f t="shared" si="8"/>
        <v>19</v>
      </c>
      <c r="X49" s="39"/>
    </row>
    <row r="50" spans="1:24" ht="17.1" customHeight="1">
      <c r="A50" s="28">
        <f t="shared" si="6"/>
        <v>44</v>
      </c>
      <c r="B50" s="40">
        <v>1183261</v>
      </c>
      <c r="C50" s="40" t="s">
        <v>125</v>
      </c>
      <c r="D50" s="48" t="s">
        <v>13</v>
      </c>
      <c r="E50" s="48"/>
      <c r="F50" s="38">
        <v>7</v>
      </c>
      <c r="G50" s="48" t="s">
        <v>10</v>
      </c>
      <c r="H50" s="48"/>
      <c r="I50" s="38">
        <v>8</v>
      </c>
      <c r="J50" s="48" t="s">
        <v>13</v>
      </c>
      <c r="K50" s="48"/>
      <c r="L50" s="38">
        <v>7</v>
      </c>
      <c r="M50" s="48" t="s">
        <v>13</v>
      </c>
      <c r="N50" s="48"/>
      <c r="O50" s="38">
        <v>7</v>
      </c>
      <c r="P50" s="48" t="s">
        <v>13</v>
      </c>
      <c r="Q50" s="48"/>
      <c r="R50" s="38">
        <v>7</v>
      </c>
      <c r="S50" s="41">
        <f t="shared" si="12"/>
        <v>7.2</v>
      </c>
      <c r="T50" s="41">
        <f t="shared" si="13"/>
        <v>68.4</v>
      </c>
      <c r="U50" s="33" t="s">
        <v>37</v>
      </c>
      <c r="V50" s="39">
        <f t="shared" si="14"/>
        <v>68.4</v>
      </c>
      <c r="W50" s="39">
        <v>1</v>
      </c>
      <c r="X50" s="39"/>
    </row>
    <row r="51" spans="1:24" ht="17.1" customHeight="1">
      <c r="A51" s="28">
        <f t="shared" si="6"/>
        <v>45</v>
      </c>
      <c r="B51" s="40">
        <v>1183263</v>
      </c>
      <c r="C51" s="40" t="s">
        <v>127</v>
      </c>
      <c r="D51" s="48" t="s">
        <v>13</v>
      </c>
      <c r="E51" s="48"/>
      <c r="F51" s="38">
        <v>7</v>
      </c>
      <c r="G51" s="48" t="s">
        <v>10</v>
      </c>
      <c r="H51" s="48"/>
      <c r="I51" s="38">
        <v>8</v>
      </c>
      <c r="J51" s="48" t="s">
        <v>13</v>
      </c>
      <c r="K51" s="48"/>
      <c r="L51" s="38">
        <v>7</v>
      </c>
      <c r="M51" s="48" t="s">
        <v>13</v>
      </c>
      <c r="N51" s="48"/>
      <c r="O51" s="38">
        <v>7</v>
      </c>
      <c r="P51" s="48" t="s">
        <v>13</v>
      </c>
      <c r="Q51" s="48"/>
      <c r="R51" s="38">
        <v>7</v>
      </c>
      <c r="S51" s="41">
        <f t="shared" si="12"/>
        <v>7.2</v>
      </c>
      <c r="T51" s="41">
        <f t="shared" si="13"/>
        <v>68.4</v>
      </c>
      <c r="U51" s="33" t="s">
        <v>37</v>
      </c>
      <c r="V51" s="39">
        <f t="shared" si="14"/>
        <v>68.4</v>
      </c>
      <c r="W51" s="39">
        <f t="shared" si="8"/>
        <v>2</v>
      </c>
      <c r="X51" s="39"/>
    </row>
    <row r="52" spans="1:24" ht="17.1" customHeight="1">
      <c r="A52" s="28">
        <f t="shared" si="6"/>
        <v>46</v>
      </c>
      <c r="B52" s="40">
        <v>1183287</v>
      </c>
      <c r="C52" s="40" t="s">
        <v>151</v>
      </c>
      <c r="D52" s="48" t="s">
        <v>13</v>
      </c>
      <c r="E52" s="48"/>
      <c r="F52" s="38">
        <v>7</v>
      </c>
      <c r="G52" s="48" t="s">
        <v>10</v>
      </c>
      <c r="H52" s="48"/>
      <c r="I52" s="38">
        <v>8</v>
      </c>
      <c r="J52" s="48" t="s">
        <v>13</v>
      </c>
      <c r="K52" s="48"/>
      <c r="L52" s="38">
        <v>7</v>
      </c>
      <c r="M52" s="48" t="s">
        <v>13</v>
      </c>
      <c r="N52" s="48"/>
      <c r="O52" s="38">
        <v>7</v>
      </c>
      <c r="P52" s="48" t="s">
        <v>13</v>
      </c>
      <c r="Q52" s="48"/>
      <c r="R52" s="38">
        <v>7</v>
      </c>
      <c r="S52" s="41">
        <f t="shared" si="12"/>
        <v>7.2</v>
      </c>
      <c r="T52" s="41">
        <f t="shared" si="13"/>
        <v>68.4</v>
      </c>
      <c r="U52" s="33" t="s">
        <v>37</v>
      </c>
      <c r="V52" s="39">
        <f t="shared" si="14"/>
        <v>68.4</v>
      </c>
      <c r="W52" s="39">
        <f t="shared" si="8"/>
        <v>3</v>
      </c>
      <c r="X52" s="39"/>
    </row>
    <row r="53" spans="1:24" ht="17.1" customHeight="1">
      <c r="A53" s="28">
        <f t="shared" si="6"/>
        <v>47</v>
      </c>
      <c r="B53" s="40">
        <v>1183257</v>
      </c>
      <c r="C53" s="40" t="s">
        <v>121</v>
      </c>
      <c r="D53" s="48" t="s">
        <v>10</v>
      </c>
      <c r="E53" s="48"/>
      <c r="F53" s="38">
        <v>8</v>
      </c>
      <c r="G53" s="48" t="s">
        <v>13</v>
      </c>
      <c r="H53" s="48"/>
      <c r="I53" s="38">
        <v>7</v>
      </c>
      <c r="J53" s="48" t="s">
        <v>11</v>
      </c>
      <c r="K53" s="48"/>
      <c r="L53" s="38">
        <v>6</v>
      </c>
      <c r="M53" s="48" t="s">
        <v>13</v>
      </c>
      <c r="N53" s="48"/>
      <c r="O53" s="38">
        <v>7</v>
      </c>
      <c r="P53" s="48" t="s">
        <v>13</v>
      </c>
      <c r="Q53" s="48"/>
      <c r="R53" s="38">
        <v>7</v>
      </c>
      <c r="S53" s="41">
        <f t="shared" si="12"/>
        <v>7</v>
      </c>
      <c r="T53" s="41">
        <f t="shared" si="13"/>
        <v>66.5</v>
      </c>
      <c r="U53" s="33" t="s">
        <v>37</v>
      </c>
      <c r="V53" s="39">
        <f t="shared" si="14"/>
        <v>66.5</v>
      </c>
      <c r="W53" s="39">
        <f t="shared" si="8"/>
        <v>4</v>
      </c>
      <c r="X53" s="39"/>
    </row>
    <row r="54" spans="1:24" ht="17.1" customHeight="1">
      <c r="A54" s="28">
        <f t="shared" si="6"/>
        <v>48</v>
      </c>
      <c r="B54" s="40">
        <v>1183275</v>
      </c>
      <c r="C54" s="40" t="s">
        <v>139</v>
      </c>
      <c r="D54" s="48" t="s">
        <v>13</v>
      </c>
      <c r="E54" s="48"/>
      <c r="F54" s="38">
        <v>7</v>
      </c>
      <c r="G54" s="48" t="s">
        <v>10</v>
      </c>
      <c r="H54" s="48"/>
      <c r="I54" s="38">
        <v>8</v>
      </c>
      <c r="J54" s="48" t="s">
        <v>11</v>
      </c>
      <c r="K54" s="48"/>
      <c r="L54" s="38">
        <v>6</v>
      </c>
      <c r="M54" s="48" t="s">
        <v>11</v>
      </c>
      <c r="N54" s="48"/>
      <c r="O54" s="38">
        <v>6</v>
      </c>
      <c r="P54" s="48" t="s">
        <v>13</v>
      </c>
      <c r="Q54" s="48"/>
      <c r="R54" s="38">
        <v>7</v>
      </c>
      <c r="S54" s="41">
        <f t="shared" si="12"/>
        <v>6.8</v>
      </c>
      <c r="T54" s="41">
        <f t="shared" si="13"/>
        <v>64.6</v>
      </c>
      <c r="U54" s="33" t="s">
        <v>37</v>
      </c>
      <c r="V54" s="39">
        <f t="shared" si="14"/>
        <v>64.6</v>
      </c>
      <c r="W54" s="39">
        <f t="shared" si="8"/>
        <v>5</v>
      </c>
      <c r="X54" s="39"/>
    </row>
    <row r="55" spans="1:24" ht="17.1" customHeight="1">
      <c r="A55" s="28">
        <f t="shared" si="6"/>
        <v>49</v>
      </c>
      <c r="B55" s="40">
        <v>1183308</v>
      </c>
      <c r="C55" s="40" t="s">
        <v>172</v>
      </c>
      <c r="D55" s="48" t="s">
        <v>13</v>
      </c>
      <c r="E55" s="48"/>
      <c r="F55" s="38">
        <v>7</v>
      </c>
      <c r="G55" s="48" t="s">
        <v>10</v>
      </c>
      <c r="H55" s="48"/>
      <c r="I55" s="38">
        <v>8</v>
      </c>
      <c r="J55" s="48" t="s">
        <v>11</v>
      </c>
      <c r="K55" s="48"/>
      <c r="L55" s="38">
        <v>6</v>
      </c>
      <c r="M55" s="48" t="s">
        <v>11</v>
      </c>
      <c r="N55" s="48"/>
      <c r="O55" s="38">
        <v>6</v>
      </c>
      <c r="P55" s="48" t="s">
        <v>13</v>
      </c>
      <c r="Q55" s="48"/>
      <c r="R55" s="38">
        <v>7</v>
      </c>
      <c r="S55" s="41">
        <f t="shared" si="12"/>
        <v>6.8</v>
      </c>
      <c r="T55" s="41">
        <f t="shared" si="13"/>
        <v>64.6</v>
      </c>
      <c r="U55" s="33" t="s">
        <v>37</v>
      </c>
      <c r="V55" s="39">
        <f t="shared" si="14"/>
        <v>64.6</v>
      </c>
      <c r="W55" s="39">
        <f t="shared" si="8"/>
        <v>6</v>
      </c>
      <c r="X55" s="39"/>
    </row>
    <row r="56" spans="1:24" ht="17.1" customHeight="1">
      <c r="A56" s="28">
        <f t="shared" si="6"/>
        <v>50</v>
      </c>
      <c r="B56" s="40">
        <v>1183267</v>
      </c>
      <c r="C56" s="40" t="s">
        <v>131</v>
      </c>
      <c r="D56" s="48" t="s">
        <v>13</v>
      </c>
      <c r="E56" s="48"/>
      <c r="F56" s="38">
        <v>7</v>
      </c>
      <c r="G56" s="48" t="s">
        <v>13</v>
      </c>
      <c r="H56" s="48"/>
      <c r="I56" s="38">
        <v>7</v>
      </c>
      <c r="J56" s="48" t="s">
        <v>11</v>
      </c>
      <c r="K56" s="48"/>
      <c r="L56" s="38">
        <v>6</v>
      </c>
      <c r="M56" s="48" t="s">
        <v>11</v>
      </c>
      <c r="N56" s="48"/>
      <c r="O56" s="38">
        <v>6</v>
      </c>
      <c r="P56" s="48" t="s">
        <v>13</v>
      </c>
      <c r="Q56" s="48"/>
      <c r="R56" s="38">
        <v>7</v>
      </c>
      <c r="S56" s="41">
        <f t="shared" si="12"/>
        <v>6.6</v>
      </c>
      <c r="T56" s="41">
        <f t="shared" si="13"/>
        <v>62.699999999999996</v>
      </c>
      <c r="U56" s="33" t="s">
        <v>37</v>
      </c>
      <c r="V56" s="39">
        <f t="shared" si="14"/>
        <v>62.699999999999996</v>
      </c>
      <c r="W56" s="39">
        <f t="shared" si="8"/>
        <v>7</v>
      </c>
      <c r="X56" s="39"/>
    </row>
    <row r="57" spans="1:24" ht="17.1" customHeight="1">
      <c r="A57" s="28">
        <f t="shared" si="6"/>
        <v>51</v>
      </c>
      <c r="B57" s="40">
        <v>1183289</v>
      </c>
      <c r="C57" s="40" t="s">
        <v>153</v>
      </c>
      <c r="D57" s="48" t="s">
        <v>13</v>
      </c>
      <c r="E57" s="48"/>
      <c r="F57" s="38">
        <v>7</v>
      </c>
      <c r="G57" s="48" t="s">
        <v>10</v>
      </c>
      <c r="H57" s="48"/>
      <c r="I57" s="38">
        <v>8</v>
      </c>
      <c r="J57" s="48" t="s">
        <v>13</v>
      </c>
      <c r="K57" s="48"/>
      <c r="L57" s="38">
        <v>7</v>
      </c>
      <c r="M57" s="48" t="s">
        <v>10</v>
      </c>
      <c r="N57" s="48"/>
      <c r="O57" s="38">
        <v>8</v>
      </c>
      <c r="P57" s="48" t="s">
        <v>11</v>
      </c>
      <c r="Q57" s="48"/>
      <c r="R57" s="38">
        <v>6</v>
      </c>
      <c r="S57" s="41">
        <f t="shared" si="12"/>
        <v>7.2</v>
      </c>
      <c r="T57" s="41">
        <f t="shared" si="13"/>
        <v>68.4</v>
      </c>
      <c r="U57" s="33" t="s">
        <v>37</v>
      </c>
      <c r="V57" s="39">
        <f t="shared" si="14"/>
        <v>68.4</v>
      </c>
      <c r="W57" s="39">
        <f t="shared" si="8"/>
        <v>8</v>
      </c>
      <c r="X57" s="39"/>
    </row>
    <row r="58" spans="1:24" ht="17.1" customHeight="1">
      <c r="A58" s="28">
        <f t="shared" si="6"/>
        <v>52</v>
      </c>
      <c r="B58" s="40">
        <v>1183303</v>
      </c>
      <c r="C58" s="40" t="s">
        <v>167</v>
      </c>
      <c r="D58" s="48" t="s">
        <v>11</v>
      </c>
      <c r="E58" s="48"/>
      <c r="F58" s="38">
        <v>6</v>
      </c>
      <c r="G58" s="48" t="s">
        <v>10</v>
      </c>
      <c r="H58" s="48"/>
      <c r="I58" s="48">
        <v>8</v>
      </c>
      <c r="J58" s="48" t="s">
        <v>13</v>
      </c>
      <c r="K58" s="48"/>
      <c r="L58" s="38">
        <v>7</v>
      </c>
      <c r="M58" s="48" t="s">
        <v>10</v>
      </c>
      <c r="N58" s="48"/>
      <c r="O58" s="38">
        <v>8</v>
      </c>
      <c r="P58" s="48" t="s">
        <v>11</v>
      </c>
      <c r="Q58" s="48"/>
      <c r="R58" s="38">
        <v>6</v>
      </c>
      <c r="S58" s="41">
        <f t="shared" si="12"/>
        <v>7</v>
      </c>
      <c r="T58" s="41">
        <f t="shared" si="13"/>
        <v>66.5</v>
      </c>
      <c r="U58" s="33" t="s">
        <v>37</v>
      </c>
      <c r="V58" s="39">
        <f t="shared" si="14"/>
        <v>66.5</v>
      </c>
      <c r="W58" s="39">
        <f t="shared" si="8"/>
        <v>9</v>
      </c>
      <c r="X58" s="39"/>
    </row>
    <row r="59" spans="1:24" ht="17.1" customHeight="1">
      <c r="A59" s="28">
        <f t="shared" si="6"/>
        <v>53</v>
      </c>
      <c r="B59" s="40">
        <v>1183260</v>
      </c>
      <c r="C59" s="40" t="s">
        <v>124</v>
      </c>
      <c r="D59" s="48" t="s">
        <v>13</v>
      </c>
      <c r="E59" s="48"/>
      <c r="F59" s="38">
        <v>7</v>
      </c>
      <c r="G59" s="48" t="s">
        <v>13</v>
      </c>
      <c r="H59" s="48"/>
      <c r="I59" s="38">
        <v>7</v>
      </c>
      <c r="J59" s="48" t="s">
        <v>13</v>
      </c>
      <c r="K59" s="48"/>
      <c r="L59" s="38">
        <v>7</v>
      </c>
      <c r="M59" s="48" t="s">
        <v>13</v>
      </c>
      <c r="N59" s="48"/>
      <c r="O59" s="38">
        <v>7</v>
      </c>
      <c r="P59" s="48" t="s">
        <v>11</v>
      </c>
      <c r="Q59" s="48"/>
      <c r="R59" s="38">
        <v>6</v>
      </c>
      <c r="S59" s="41">
        <f t="shared" si="12"/>
        <v>6.8</v>
      </c>
      <c r="T59" s="41">
        <f t="shared" si="13"/>
        <v>64.6</v>
      </c>
      <c r="U59" s="33" t="s">
        <v>37</v>
      </c>
      <c r="V59" s="39">
        <f t="shared" si="14"/>
        <v>64.6</v>
      </c>
      <c r="W59" s="39">
        <f t="shared" si="8"/>
        <v>10</v>
      </c>
      <c r="X59" s="39"/>
    </row>
    <row r="60" spans="1:24" ht="17.1" customHeight="1">
      <c r="A60" s="28">
        <f t="shared" si="6"/>
        <v>54</v>
      </c>
      <c r="B60" s="40">
        <v>1183320</v>
      </c>
      <c r="C60" s="40" t="s">
        <v>184</v>
      </c>
      <c r="D60" s="48" t="s">
        <v>13</v>
      </c>
      <c r="E60" s="48"/>
      <c r="F60" s="38">
        <v>7</v>
      </c>
      <c r="G60" s="48" t="s">
        <v>10</v>
      </c>
      <c r="H60" s="48"/>
      <c r="I60" s="38">
        <v>8</v>
      </c>
      <c r="J60" s="48" t="s">
        <v>11</v>
      </c>
      <c r="K60" s="48"/>
      <c r="L60" s="38">
        <v>6</v>
      </c>
      <c r="M60" s="48" t="s">
        <v>13</v>
      </c>
      <c r="N60" s="48"/>
      <c r="O60" s="38">
        <v>7</v>
      </c>
      <c r="P60" s="48" t="s">
        <v>11</v>
      </c>
      <c r="Q60" s="48"/>
      <c r="R60" s="38">
        <v>6</v>
      </c>
      <c r="S60" s="41">
        <f t="shared" si="12"/>
        <v>6.8</v>
      </c>
      <c r="T60" s="38">
        <f t="shared" si="13"/>
        <v>64.6</v>
      </c>
      <c r="U60" s="33" t="s">
        <v>37</v>
      </c>
      <c r="V60" s="39">
        <f t="shared" si="14"/>
        <v>64.6</v>
      </c>
      <c r="W60" s="39">
        <f t="shared" si="8"/>
        <v>11</v>
      </c>
      <c r="X60" s="39"/>
    </row>
    <row r="61" spans="1:24" ht="17.1" customHeight="1">
      <c r="A61" s="28">
        <f t="shared" si="6"/>
        <v>55</v>
      </c>
      <c r="B61" s="40">
        <v>1183297</v>
      </c>
      <c r="C61" s="40" t="s">
        <v>161</v>
      </c>
      <c r="D61" s="48" t="s">
        <v>11</v>
      </c>
      <c r="E61" s="48"/>
      <c r="F61" s="38">
        <v>6</v>
      </c>
      <c r="G61" s="48" t="s">
        <v>10</v>
      </c>
      <c r="H61" s="48"/>
      <c r="I61" s="38">
        <v>8</v>
      </c>
      <c r="J61" s="48" t="s">
        <v>11</v>
      </c>
      <c r="K61" s="48"/>
      <c r="L61" s="38">
        <v>6</v>
      </c>
      <c r="M61" s="48" t="s">
        <v>13</v>
      </c>
      <c r="N61" s="48"/>
      <c r="O61" s="38">
        <v>7</v>
      </c>
      <c r="P61" s="48" t="s">
        <v>11</v>
      </c>
      <c r="Q61" s="48"/>
      <c r="R61" s="38">
        <v>6</v>
      </c>
      <c r="S61" s="41">
        <f t="shared" si="12"/>
        <v>6.6</v>
      </c>
      <c r="T61" s="41">
        <f t="shared" si="13"/>
        <v>62.699999999999996</v>
      </c>
      <c r="U61" s="33" t="s">
        <v>37</v>
      </c>
      <c r="V61" s="39">
        <f t="shared" si="14"/>
        <v>62.699999999999996</v>
      </c>
      <c r="W61" s="39">
        <f t="shared" si="8"/>
        <v>12</v>
      </c>
      <c r="X61" s="39"/>
    </row>
    <row r="62" spans="1:24" ht="17.1" customHeight="1">
      <c r="A62" s="28">
        <f t="shared" si="6"/>
        <v>56</v>
      </c>
      <c r="B62" s="40">
        <v>1183276</v>
      </c>
      <c r="C62" s="40" t="s">
        <v>140</v>
      </c>
      <c r="D62" s="48" t="s">
        <v>11</v>
      </c>
      <c r="E62" s="48"/>
      <c r="F62" s="38">
        <v>6</v>
      </c>
      <c r="G62" s="48" t="s">
        <v>13</v>
      </c>
      <c r="H62" s="48"/>
      <c r="I62" s="38">
        <v>7</v>
      </c>
      <c r="J62" s="48" t="s">
        <v>11</v>
      </c>
      <c r="K62" s="48"/>
      <c r="L62" s="38">
        <v>6</v>
      </c>
      <c r="M62" s="48" t="s">
        <v>13</v>
      </c>
      <c r="N62" s="48"/>
      <c r="O62" s="38">
        <v>7</v>
      </c>
      <c r="P62" s="48" t="s">
        <v>11</v>
      </c>
      <c r="Q62" s="48"/>
      <c r="R62" s="38">
        <v>6</v>
      </c>
      <c r="S62" s="41">
        <f t="shared" si="12"/>
        <v>6.4</v>
      </c>
      <c r="T62" s="41">
        <f t="shared" si="13"/>
        <v>60.800000000000004</v>
      </c>
      <c r="U62" s="33" t="s">
        <v>37</v>
      </c>
      <c r="V62" s="39">
        <f t="shared" si="14"/>
        <v>60.800000000000004</v>
      </c>
      <c r="W62" s="39">
        <f t="shared" si="8"/>
        <v>13</v>
      </c>
      <c r="X62" s="39"/>
    </row>
    <row r="63" spans="1:24" ht="17.1" customHeight="1">
      <c r="A63" s="28">
        <f t="shared" si="6"/>
        <v>57</v>
      </c>
      <c r="B63" s="40">
        <v>1183296</v>
      </c>
      <c r="C63" s="40" t="s">
        <v>160</v>
      </c>
      <c r="D63" s="48" t="s">
        <v>11</v>
      </c>
      <c r="E63" s="48"/>
      <c r="F63" s="38">
        <v>6</v>
      </c>
      <c r="G63" s="48" t="s">
        <v>13</v>
      </c>
      <c r="H63" s="48"/>
      <c r="I63" s="38">
        <v>7</v>
      </c>
      <c r="J63" s="48" t="s">
        <v>11</v>
      </c>
      <c r="K63" s="48"/>
      <c r="L63" s="38">
        <v>6</v>
      </c>
      <c r="M63" s="48" t="s">
        <v>13</v>
      </c>
      <c r="N63" s="48"/>
      <c r="O63" s="38">
        <v>7</v>
      </c>
      <c r="P63" s="48" t="s">
        <v>11</v>
      </c>
      <c r="Q63" s="48"/>
      <c r="R63" s="38">
        <v>6</v>
      </c>
      <c r="S63" s="41">
        <f t="shared" si="12"/>
        <v>6.4</v>
      </c>
      <c r="T63" s="41">
        <f t="shared" si="13"/>
        <v>60.800000000000004</v>
      </c>
      <c r="U63" s="33" t="s">
        <v>37</v>
      </c>
      <c r="V63" s="39">
        <f t="shared" si="14"/>
        <v>60.800000000000004</v>
      </c>
      <c r="W63" s="39">
        <f t="shared" si="8"/>
        <v>14</v>
      </c>
      <c r="X63" s="39"/>
    </row>
    <row r="64" spans="1:24" ht="17.1" customHeight="1">
      <c r="A64" s="28">
        <f t="shared" si="6"/>
        <v>58</v>
      </c>
      <c r="B64" s="40">
        <v>1183293</v>
      </c>
      <c r="C64" s="40" t="s">
        <v>157</v>
      </c>
      <c r="D64" s="48" t="s">
        <v>11</v>
      </c>
      <c r="E64" s="48"/>
      <c r="F64" s="38">
        <v>6</v>
      </c>
      <c r="G64" s="48" t="s">
        <v>10</v>
      </c>
      <c r="H64" s="48"/>
      <c r="I64" s="38">
        <v>8</v>
      </c>
      <c r="J64" s="48" t="s">
        <v>13</v>
      </c>
      <c r="K64" s="48"/>
      <c r="L64" s="38">
        <v>7</v>
      </c>
      <c r="M64" s="48" t="s">
        <v>11</v>
      </c>
      <c r="N64" s="48"/>
      <c r="O64" s="38">
        <v>6</v>
      </c>
      <c r="P64" s="48" t="s">
        <v>11</v>
      </c>
      <c r="Q64" s="48"/>
      <c r="R64" s="38">
        <v>6</v>
      </c>
      <c r="S64" s="41">
        <f t="shared" si="12"/>
        <v>6.6</v>
      </c>
      <c r="T64" s="41">
        <f t="shared" si="13"/>
        <v>62.699999999999996</v>
      </c>
      <c r="U64" s="33" t="s">
        <v>37</v>
      </c>
      <c r="V64" s="39">
        <f t="shared" si="14"/>
        <v>62.699999999999996</v>
      </c>
      <c r="W64" s="39">
        <f t="shared" si="8"/>
        <v>15</v>
      </c>
      <c r="X64" s="39"/>
    </row>
    <row r="65" spans="1:24" ht="17.1" customHeight="1">
      <c r="A65" s="28">
        <f t="shared" si="6"/>
        <v>59</v>
      </c>
      <c r="B65" s="40">
        <v>1183282</v>
      </c>
      <c r="C65" s="40" t="s">
        <v>146</v>
      </c>
      <c r="D65" s="48" t="s">
        <v>13</v>
      </c>
      <c r="E65" s="48"/>
      <c r="F65" s="38">
        <v>7</v>
      </c>
      <c r="G65" s="48" t="s">
        <v>13</v>
      </c>
      <c r="H65" s="48"/>
      <c r="I65" s="38">
        <v>7</v>
      </c>
      <c r="J65" s="48" t="s">
        <v>11</v>
      </c>
      <c r="K65" s="48"/>
      <c r="L65" s="38">
        <v>6</v>
      </c>
      <c r="M65" s="48" t="s">
        <v>11</v>
      </c>
      <c r="N65" s="48"/>
      <c r="O65" s="38">
        <v>6</v>
      </c>
      <c r="P65" s="48" t="s">
        <v>11</v>
      </c>
      <c r="Q65" s="48"/>
      <c r="R65" s="38">
        <v>6</v>
      </c>
      <c r="S65" s="41">
        <f t="shared" si="12"/>
        <v>6.4</v>
      </c>
      <c r="T65" s="41">
        <f t="shared" si="13"/>
        <v>60.800000000000004</v>
      </c>
      <c r="U65" s="33" t="s">
        <v>37</v>
      </c>
      <c r="V65" s="39">
        <f t="shared" si="14"/>
        <v>60.800000000000004</v>
      </c>
      <c r="W65" s="39">
        <f t="shared" si="8"/>
        <v>16</v>
      </c>
      <c r="X65" s="39"/>
    </row>
    <row r="66" spans="1:24" ht="17.1" customHeight="1">
      <c r="A66" s="28">
        <f t="shared" si="6"/>
        <v>60</v>
      </c>
      <c r="B66" s="40">
        <v>1183268</v>
      </c>
      <c r="C66" s="40" t="s">
        <v>132</v>
      </c>
      <c r="D66" s="48" t="s">
        <v>11</v>
      </c>
      <c r="E66" s="48"/>
      <c r="F66" s="38">
        <v>6</v>
      </c>
      <c r="G66" s="48" t="s">
        <v>13</v>
      </c>
      <c r="H66" s="48"/>
      <c r="I66" s="38">
        <v>7</v>
      </c>
      <c r="J66" s="48" t="s">
        <v>11</v>
      </c>
      <c r="K66" s="48"/>
      <c r="L66" s="38">
        <v>6</v>
      </c>
      <c r="M66" s="48" t="s">
        <v>11</v>
      </c>
      <c r="N66" s="48"/>
      <c r="O66" s="38">
        <v>6</v>
      </c>
      <c r="P66" s="48" t="s">
        <v>11</v>
      </c>
      <c r="Q66" s="48"/>
      <c r="R66" s="38">
        <v>6</v>
      </c>
      <c r="S66" s="41">
        <f t="shared" si="12"/>
        <v>6.2</v>
      </c>
      <c r="T66" s="41">
        <f t="shared" si="13"/>
        <v>58.9</v>
      </c>
      <c r="U66" s="33" t="s">
        <v>37</v>
      </c>
      <c r="V66" s="39">
        <f t="shared" si="14"/>
        <v>58.9</v>
      </c>
      <c r="W66" s="39">
        <v>1</v>
      </c>
      <c r="X66" s="39"/>
    </row>
    <row r="67" spans="1:24" ht="17.1" customHeight="1">
      <c r="A67" s="28">
        <f t="shared" si="6"/>
        <v>61</v>
      </c>
      <c r="B67" s="40">
        <v>1183288</v>
      </c>
      <c r="C67" s="40" t="s">
        <v>152</v>
      </c>
      <c r="D67" s="48" t="s">
        <v>13</v>
      </c>
      <c r="E67" s="48"/>
      <c r="F67" s="38">
        <v>7</v>
      </c>
      <c r="G67" s="48" t="s">
        <v>11</v>
      </c>
      <c r="H67" s="48"/>
      <c r="I67" s="38">
        <v>6</v>
      </c>
      <c r="J67" s="48" t="s">
        <v>11</v>
      </c>
      <c r="K67" s="48"/>
      <c r="L67" s="38">
        <v>6</v>
      </c>
      <c r="M67" s="48" t="s">
        <v>11</v>
      </c>
      <c r="N67" s="48"/>
      <c r="O67" s="38">
        <v>6</v>
      </c>
      <c r="P67" s="48" t="s">
        <v>11</v>
      </c>
      <c r="Q67" s="48"/>
      <c r="R67" s="38">
        <v>6</v>
      </c>
      <c r="S67" s="41">
        <f t="shared" si="12"/>
        <v>6.2</v>
      </c>
      <c r="T67" s="41">
        <f t="shared" si="13"/>
        <v>58.9</v>
      </c>
      <c r="U67" s="33" t="s">
        <v>37</v>
      </c>
      <c r="V67" s="39">
        <f t="shared" si="14"/>
        <v>58.9</v>
      </c>
      <c r="W67" s="39">
        <f t="shared" si="8"/>
        <v>2</v>
      </c>
      <c r="X67" s="39"/>
    </row>
    <row r="68" spans="1:24" ht="17.1" customHeight="1">
      <c r="A68" s="28">
        <f t="shared" si="6"/>
        <v>62</v>
      </c>
      <c r="B68" s="40">
        <v>1183312</v>
      </c>
      <c r="C68" s="40" t="s">
        <v>176</v>
      </c>
      <c r="D68" s="48" t="s">
        <v>11</v>
      </c>
      <c r="E68" s="48"/>
      <c r="F68" s="38">
        <v>6</v>
      </c>
      <c r="G68" s="48" t="s">
        <v>10</v>
      </c>
      <c r="H68" s="48"/>
      <c r="I68" s="38">
        <v>8</v>
      </c>
      <c r="J68" s="48" t="s">
        <v>12</v>
      </c>
      <c r="K68" s="48"/>
      <c r="L68" s="38">
        <v>5</v>
      </c>
      <c r="M68" s="48" t="s">
        <v>11</v>
      </c>
      <c r="N68" s="48"/>
      <c r="O68" s="38">
        <v>6</v>
      </c>
      <c r="P68" s="48" t="s">
        <v>11</v>
      </c>
      <c r="Q68" s="48"/>
      <c r="R68" s="38">
        <v>6</v>
      </c>
      <c r="S68" s="41">
        <f t="shared" si="12"/>
        <v>6.2</v>
      </c>
      <c r="T68" s="41">
        <f t="shared" si="13"/>
        <v>58.9</v>
      </c>
      <c r="U68" s="33" t="s">
        <v>37</v>
      </c>
      <c r="V68" s="39">
        <f t="shared" si="14"/>
        <v>58.9</v>
      </c>
      <c r="W68" s="39">
        <f t="shared" si="8"/>
        <v>3</v>
      </c>
      <c r="X68" s="39"/>
    </row>
    <row r="69" spans="1:24" ht="17.1" customHeight="1">
      <c r="A69" s="28">
        <f t="shared" si="6"/>
        <v>63</v>
      </c>
      <c r="B69" s="40">
        <v>1183294</v>
      </c>
      <c r="C69" s="40" t="s">
        <v>158</v>
      </c>
      <c r="D69" s="48" t="s">
        <v>13</v>
      </c>
      <c r="E69" s="48"/>
      <c r="F69" s="38">
        <v>7</v>
      </c>
      <c r="G69" s="48" t="s">
        <v>13</v>
      </c>
      <c r="H69" s="48"/>
      <c r="I69" s="38">
        <v>7</v>
      </c>
      <c r="J69" s="48" t="s">
        <v>12</v>
      </c>
      <c r="K69" s="48"/>
      <c r="L69" s="38">
        <v>5</v>
      </c>
      <c r="M69" s="48" t="s">
        <v>11</v>
      </c>
      <c r="N69" s="48"/>
      <c r="O69" s="38">
        <v>6</v>
      </c>
      <c r="P69" s="48" t="s">
        <v>11</v>
      </c>
      <c r="Q69" s="48"/>
      <c r="R69" s="38">
        <v>6</v>
      </c>
      <c r="S69" s="41">
        <f t="shared" si="12"/>
        <v>6.2</v>
      </c>
      <c r="T69" s="41">
        <f t="shared" si="13"/>
        <v>58.9</v>
      </c>
      <c r="U69" s="33" t="s">
        <v>37</v>
      </c>
      <c r="V69" s="39">
        <f t="shared" si="14"/>
        <v>58.9</v>
      </c>
      <c r="W69" s="39">
        <f t="shared" si="8"/>
        <v>4</v>
      </c>
      <c r="X69" s="39"/>
    </row>
    <row r="70" spans="1:24" ht="17.1" customHeight="1">
      <c r="A70" s="28">
        <f t="shared" si="6"/>
        <v>64</v>
      </c>
      <c r="B70" s="40">
        <v>1183266</v>
      </c>
      <c r="C70" s="40" t="s">
        <v>130</v>
      </c>
      <c r="D70" s="48" t="s">
        <v>13</v>
      </c>
      <c r="E70" s="48"/>
      <c r="F70" s="38">
        <v>7</v>
      </c>
      <c r="G70" s="48" t="s">
        <v>11</v>
      </c>
      <c r="H70" s="48"/>
      <c r="I70" s="38">
        <v>6</v>
      </c>
      <c r="J70" s="48" t="s">
        <v>12</v>
      </c>
      <c r="K70" s="48"/>
      <c r="L70" s="38">
        <v>5</v>
      </c>
      <c r="M70" s="48" t="s">
        <v>11</v>
      </c>
      <c r="N70" s="48"/>
      <c r="O70" s="38">
        <v>6</v>
      </c>
      <c r="P70" s="48" t="s">
        <v>11</v>
      </c>
      <c r="Q70" s="48"/>
      <c r="R70" s="38">
        <v>6</v>
      </c>
      <c r="S70" s="41">
        <f t="shared" si="12"/>
        <v>6</v>
      </c>
      <c r="T70" s="41">
        <f t="shared" si="13"/>
        <v>57</v>
      </c>
      <c r="U70" s="33" t="s">
        <v>37</v>
      </c>
      <c r="V70" s="39">
        <f t="shared" si="14"/>
        <v>57</v>
      </c>
      <c r="W70" s="39">
        <f t="shared" si="8"/>
        <v>5</v>
      </c>
      <c r="X70" s="39"/>
    </row>
    <row r="71" spans="1:24" ht="17.1" customHeight="1">
      <c r="A71" s="28">
        <f t="shared" si="6"/>
        <v>65</v>
      </c>
      <c r="B71" s="40">
        <v>1183248</v>
      </c>
      <c r="C71" s="40" t="s">
        <v>112</v>
      </c>
      <c r="D71" s="48" t="s">
        <v>11</v>
      </c>
      <c r="E71" s="48"/>
      <c r="F71" s="38">
        <v>6</v>
      </c>
      <c r="G71" s="48" t="s">
        <v>13</v>
      </c>
      <c r="H71" s="48"/>
      <c r="I71" s="38">
        <v>7</v>
      </c>
      <c r="J71" s="48" t="s">
        <v>12</v>
      </c>
      <c r="K71" s="48"/>
      <c r="L71" s="38">
        <v>5</v>
      </c>
      <c r="M71" s="48" t="s">
        <v>12</v>
      </c>
      <c r="N71" s="48"/>
      <c r="O71" s="38">
        <v>5</v>
      </c>
      <c r="P71" s="48" t="s">
        <v>11</v>
      </c>
      <c r="Q71" s="48"/>
      <c r="R71" s="38">
        <v>6</v>
      </c>
      <c r="S71" s="41">
        <f aca="true" t="shared" si="15" ref="S71:S94">+(F71+I71+L71+O71+R71)/5</f>
        <v>5.8</v>
      </c>
      <c r="T71" s="41">
        <f aca="true" t="shared" si="16" ref="T71:T94">+S71*9.5</f>
        <v>55.1</v>
      </c>
      <c r="U71" s="33" t="s">
        <v>37</v>
      </c>
      <c r="V71" s="39">
        <f aca="true" t="shared" si="17" ref="V71:V94">+S71*9.5</f>
        <v>55.1</v>
      </c>
      <c r="W71" s="39">
        <f t="shared" si="8"/>
        <v>6</v>
      </c>
      <c r="X71" s="39"/>
    </row>
    <row r="72" spans="1:24" ht="17.1" customHeight="1">
      <c r="A72" s="28">
        <f t="shared" si="6"/>
        <v>66</v>
      </c>
      <c r="B72" s="40">
        <v>1183315</v>
      </c>
      <c r="C72" s="40" t="s">
        <v>179</v>
      </c>
      <c r="D72" s="48" t="s">
        <v>11</v>
      </c>
      <c r="E72" s="48"/>
      <c r="F72" s="38">
        <v>6</v>
      </c>
      <c r="G72" s="48" t="s">
        <v>13</v>
      </c>
      <c r="H72" s="48"/>
      <c r="I72" s="38">
        <v>7</v>
      </c>
      <c r="J72" s="48" t="s">
        <v>12</v>
      </c>
      <c r="K72" s="48"/>
      <c r="L72" s="38">
        <v>5</v>
      </c>
      <c r="M72" s="48" t="s">
        <v>12</v>
      </c>
      <c r="N72" s="48"/>
      <c r="O72" s="38">
        <v>5</v>
      </c>
      <c r="P72" s="48" t="s">
        <v>11</v>
      </c>
      <c r="Q72" s="48"/>
      <c r="R72" s="38">
        <v>6</v>
      </c>
      <c r="S72" s="41">
        <f t="shared" si="15"/>
        <v>5.8</v>
      </c>
      <c r="T72" s="41">
        <f t="shared" si="16"/>
        <v>55.1</v>
      </c>
      <c r="U72" s="33" t="s">
        <v>37</v>
      </c>
      <c r="V72" s="39">
        <f t="shared" si="17"/>
        <v>55.1</v>
      </c>
      <c r="W72" s="39">
        <f t="shared" si="8"/>
        <v>7</v>
      </c>
      <c r="X72" s="39"/>
    </row>
    <row r="73" spans="1:24" ht="17.1" customHeight="1">
      <c r="A73" s="28">
        <f aca="true" t="shared" si="18" ref="A73:A94">+A72+1</f>
        <v>67</v>
      </c>
      <c r="B73" s="40">
        <v>1183277</v>
      </c>
      <c r="C73" s="40" t="s">
        <v>141</v>
      </c>
      <c r="D73" s="48" t="s">
        <v>11</v>
      </c>
      <c r="E73" s="48"/>
      <c r="F73" s="38">
        <v>6</v>
      </c>
      <c r="G73" s="48" t="s">
        <v>13</v>
      </c>
      <c r="H73" s="48"/>
      <c r="I73" s="38">
        <v>7</v>
      </c>
      <c r="J73" s="48" t="s">
        <v>11</v>
      </c>
      <c r="K73" s="48"/>
      <c r="L73" s="38">
        <v>6</v>
      </c>
      <c r="M73" s="48" t="s">
        <v>11</v>
      </c>
      <c r="N73" s="48"/>
      <c r="O73" s="38">
        <v>6</v>
      </c>
      <c r="P73" s="48" t="s">
        <v>12</v>
      </c>
      <c r="Q73" s="48"/>
      <c r="R73" s="38">
        <v>5</v>
      </c>
      <c r="S73" s="41">
        <f t="shared" si="15"/>
        <v>6</v>
      </c>
      <c r="T73" s="41">
        <f t="shared" si="16"/>
        <v>57</v>
      </c>
      <c r="U73" s="33" t="s">
        <v>37</v>
      </c>
      <c r="V73" s="39">
        <f t="shared" si="17"/>
        <v>57</v>
      </c>
      <c r="W73" s="39">
        <f aca="true" t="shared" si="19" ref="W73:W94">+W72+1</f>
        <v>8</v>
      </c>
      <c r="X73" s="39"/>
    </row>
    <row r="74" spans="1:24" ht="17.1" customHeight="1">
      <c r="A74" s="28">
        <f t="shared" si="18"/>
        <v>68</v>
      </c>
      <c r="B74" s="40">
        <v>1183285</v>
      </c>
      <c r="C74" s="40" t="s">
        <v>149</v>
      </c>
      <c r="D74" s="48" t="s">
        <v>11</v>
      </c>
      <c r="E74" s="48"/>
      <c r="F74" s="38">
        <v>6</v>
      </c>
      <c r="G74" s="48" t="s">
        <v>10</v>
      </c>
      <c r="H74" s="48"/>
      <c r="I74" s="38">
        <v>8</v>
      </c>
      <c r="J74" s="48" t="s">
        <v>12</v>
      </c>
      <c r="K74" s="48"/>
      <c r="L74" s="38">
        <v>5</v>
      </c>
      <c r="M74" s="48" t="s">
        <v>11</v>
      </c>
      <c r="N74" s="48"/>
      <c r="O74" s="38">
        <v>6</v>
      </c>
      <c r="P74" s="48" t="s">
        <v>12</v>
      </c>
      <c r="Q74" s="48"/>
      <c r="R74" s="38">
        <v>5</v>
      </c>
      <c r="S74" s="41">
        <f t="shared" si="15"/>
        <v>6</v>
      </c>
      <c r="T74" s="41">
        <f t="shared" si="16"/>
        <v>57</v>
      </c>
      <c r="U74" s="33" t="s">
        <v>37</v>
      </c>
      <c r="V74" s="39">
        <f t="shared" si="17"/>
        <v>57</v>
      </c>
      <c r="W74" s="39">
        <f t="shared" si="19"/>
        <v>9</v>
      </c>
      <c r="X74" s="39"/>
    </row>
    <row r="75" spans="1:24" ht="17.1" customHeight="1">
      <c r="A75" s="28">
        <f t="shared" si="18"/>
        <v>69</v>
      </c>
      <c r="B75" s="40">
        <v>1183299</v>
      </c>
      <c r="C75" s="40" t="s">
        <v>163</v>
      </c>
      <c r="D75" s="48" t="s">
        <v>11</v>
      </c>
      <c r="E75" s="48"/>
      <c r="F75" s="38">
        <v>6</v>
      </c>
      <c r="G75" s="48" t="s">
        <v>13</v>
      </c>
      <c r="H75" s="48"/>
      <c r="I75" s="38">
        <v>7</v>
      </c>
      <c r="J75" s="48" t="s">
        <v>12</v>
      </c>
      <c r="K75" s="48"/>
      <c r="L75" s="38">
        <v>5</v>
      </c>
      <c r="M75" s="48" t="s">
        <v>11</v>
      </c>
      <c r="N75" s="48"/>
      <c r="O75" s="38">
        <v>6</v>
      </c>
      <c r="P75" s="48" t="s">
        <v>12</v>
      </c>
      <c r="Q75" s="48"/>
      <c r="R75" s="38">
        <v>5</v>
      </c>
      <c r="S75" s="41">
        <f t="shared" si="15"/>
        <v>5.8</v>
      </c>
      <c r="T75" s="41">
        <f t="shared" si="16"/>
        <v>55.1</v>
      </c>
      <c r="U75" s="33" t="s">
        <v>37</v>
      </c>
      <c r="V75" s="39">
        <f t="shared" si="17"/>
        <v>55.1</v>
      </c>
      <c r="W75" s="39">
        <f t="shared" si="19"/>
        <v>10</v>
      </c>
      <c r="X75" s="39"/>
    </row>
    <row r="76" spans="1:24" ht="17.1" customHeight="1">
      <c r="A76" s="28">
        <f t="shared" si="18"/>
        <v>70</v>
      </c>
      <c r="B76" s="40">
        <v>1183319</v>
      </c>
      <c r="C76" s="40" t="s">
        <v>183</v>
      </c>
      <c r="D76" s="48" t="s">
        <v>11</v>
      </c>
      <c r="E76" s="48"/>
      <c r="F76" s="38">
        <v>6</v>
      </c>
      <c r="G76" s="48" t="s">
        <v>11</v>
      </c>
      <c r="H76" s="48"/>
      <c r="I76" s="38">
        <v>6</v>
      </c>
      <c r="J76" s="48" t="s">
        <v>12</v>
      </c>
      <c r="K76" s="48"/>
      <c r="L76" s="38">
        <v>5</v>
      </c>
      <c r="M76" s="48" t="s">
        <v>11</v>
      </c>
      <c r="N76" s="48"/>
      <c r="O76" s="38">
        <v>6</v>
      </c>
      <c r="P76" s="48" t="s">
        <v>12</v>
      </c>
      <c r="Q76" s="48"/>
      <c r="R76" s="38">
        <v>5</v>
      </c>
      <c r="S76" s="41">
        <f t="shared" si="15"/>
        <v>5.6</v>
      </c>
      <c r="T76" s="41">
        <f t="shared" si="16"/>
        <v>53.199999999999996</v>
      </c>
      <c r="U76" s="33" t="s">
        <v>37</v>
      </c>
      <c r="V76" s="39">
        <f t="shared" si="17"/>
        <v>53.199999999999996</v>
      </c>
      <c r="W76" s="39">
        <f t="shared" si="19"/>
        <v>11</v>
      </c>
      <c r="X76" s="39"/>
    </row>
    <row r="77" spans="1:24" ht="17.1" customHeight="1">
      <c r="A77" s="28">
        <f t="shared" si="18"/>
        <v>71</v>
      </c>
      <c r="B77" s="40">
        <v>1183281</v>
      </c>
      <c r="C77" s="40" t="s">
        <v>145</v>
      </c>
      <c r="D77" s="48" t="s">
        <v>11</v>
      </c>
      <c r="E77" s="48"/>
      <c r="F77" s="38">
        <v>6</v>
      </c>
      <c r="G77" s="48" t="s">
        <v>10</v>
      </c>
      <c r="H77" s="48"/>
      <c r="I77" s="38">
        <v>8</v>
      </c>
      <c r="J77" s="48" t="s">
        <v>12</v>
      </c>
      <c r="K77" s="48"/>
      <c r="L77" s="38">
        <v>5</v>
      </c>
      <c r="M77" s="48" t="s">
        <v>12</v>
      </c>
      <c r="N77" s="48"/>
      <c r="O77" s="38">
        <v>5</v>
      </c>
      <c r="P77" s="48" t="s">
        <v>12</v>
      </c>
      <c r="Q77" s="48"/>
      <c r="R77" s="38">
        <v>5</v>
      </c>
      <c r="S77" s="41">
        <f t="shared" si="15"/>
        <v>5.8</v>
      </c>
      <c r="T77" s="41">
        <f t="shared" si="16"/>
        <v>55.1</v>
      </c>
      <c r="U77" s="33" t="s">
        <v>37</v>
      </c>
      <c r="V77" s="39">
        <f t="shared" si="17"/>
        <v>55.1</v>
      </c>
      <c r="W77" s="39">
        <f t="shared" si="19"/>
        <v>12</v>
      </c>
      <c r="X77" s="39"/>
    </row>
    <row r="78" spans="1:24" ht="17.1" customHeight="1">
      <c r="A78" s="28">
        <f t="shared" si="18"/>
        <v>72</v>
      </c>
      <c r="B78" s="40">
        <v>1183258</v>
      </c>
      <c r="C78" s="40" t="s">
        <v>122</v>
      </c>
      <c r="D78" s="48" t="s">
        <v>11</v>
      </c>
      <c r="E78" s="48"/>
      <c r="F78" s="38">
        <v>6</v>
      </c>
      <c r="G78" s="48" t="s">
        <v>11</v>
      </c>
      <c r="H78" s="48"/>
      <c r="I78" s="38">
        <v>6</v>
      </c>
      <c r="J78" s="48" t="s">
        <v>12</v>
      </c>
      <c r="K78" s="48"/>
      <c r="L78" s="38">
        <v>5</v>
      </c>
      <c r="M78" s="48" t="s">
        <v>12</v>
      </c>
      <c r="N78" s="48"/>
      <c r="O78" s="38">
        <v>5</v>
      </c>
      <c r="P78" s="48" t="s">
        <v>12</v>
      </c>
      <c r="Q78" s="48"/>
      <c r="R78" s="38">
        <v>5</v>
      </c>
      <c r="S78" s="41">
        <f t="shared" si="15"/>
        <v>5.4</v>
      </c>
      <c r="T78" s="41">
        <f t="shared" si="16"/>
        <v>51.300000000000004</v>
      </c>
      <c r="U78" s="33" t="s">
        <v>37</v>
      </c>
      <c r="V78" s="39">
        <f t="shared" si="17"/>
        <v>51.300000000000004</v>
      </c>
      <c r="W78" s="39">
        <f t="shared" si="19"/>
        <v>13</v>
      </c>
      <c r="X78" s="39"/>
    </row>
    <row r="79" spans="1:24" ht="17.1" customHeight="1">
      <c r="A79" s="28">
        <f t="shared" si="18"/>
        <v>73</v>
      </c>
      <c r="B79" s="40">
        <v>1183291</v>
      </c>
      <c r="C79" s="40" t="s">
        <v>155</v>
      </c>
      <c r="D79" s="48" t="s">
        <v>12</v>
      </c>
      <c r="E79" s="48"/>
      <c r="F79" s="38">
        <v>5</v>
      </c>
      <c r="G79" s="48" t="s">
        <v>11</v>
      </c>
      <c r="H79" s="48"/>
      <c r="I79" s="38">
        <v>6</v>
      </c>
      <c r="J79" s="48" t="s">
        <v>12</v>
      </c>
      <c r="K79" s="48"/>
      <c r="L79" s="38">
        <v>5</v>
      </c>
      <c r="M79" s="48" t="s">
        <v>12</v>
      </c>
      <c r="N79" s="48"/>
      <c r="O79" s="38">
        <v>5</v>
      </c>
      <c r="P79" s="48" t="s">
        <v>12</v>
      </c>
      <c r="Q79" s="48"/>
      <c r="R79" s="38">
        <v>5</v>
      </c>
      <c r="S79" s="41">
        <f t="shared" si="15"/>
        <v>5.2</v>
      </c>
      <c r="T79" s="41">
        <f t="shared" si="16"/>
        <v>49.4</v>
      </c>
      <c r="U79" s="33" t="s">
        <v>37</v>
      </c>
      <c r="V79" s="39">
        <f t="shared" si="17"/>
        <v>49.4</v>
      </c>
      <c r="W79" s="39">
        <f t="shared" si="19"/>
        <v>14</v>
      </c>
      <c r="X79" s="39"/>
    </row>
    <row r="80" spans="1:24" ht="17.1" customHeight="1">
      <c r="A80" s="28">
        <f t="shared" si="18"/>
        <v>74</v>
      </c>
      <c r="B80" s="40">
        <v>1183295</v>
      </c>
      <c r="C80" s="40" t="s">
        <v>159</v>
      </c>
      <c r="D80" s="48" t="s">
        <v>12</v>
      </c>
      <c r="E80" s="48"/>
      <c r="F80" s="38">
        <v>5</v>
      </c>
      <c r="G80" s="48" t="s">
        <v>11</v>
      </c>
      <c r="H80" s="48"/>
      <c r="I80" s="38">
        <v>6</v>
      </c>
      <c r="J80" s="48" t="s">
        <v>12</v>
      </c>
      <c r="K80" s="48"/>
      <c r="L80" s="38">
        <v>5</v>
      </c>
      <c r="M80" s="48" t="s">
        <v>12</v>
      </c>
      <c r="N80" s="48"/>
      <c r="O80" s="38">
        <v>5</v>
      </c>
      <c r="P80" s="48" t="s">
        <v>12</v>
      </c>
      <c r="Q80" s="48"/>
      <c r="R80" s="38">
        <v>5</v>
      </c>
      <c r="S80" s="41">
        <f t="shared" si="15"/>
        <v>5.2</v>
      </c>
      <c r="T80" s="41">
        <f t="shared" si="16"/>
        <v>49.4</v>
      </c>
      <c r="U80" s="33" t="s">
        <v>37</v>
      </c>
      <c r="V80" s="39">
        <f t="shared" si="17"/>
        <v>49.4</v>
      </c>
      <c r="W80" s="39">
        <f t="shared" si="19"/>
        <v>15</v>
      </c>
      <c r="X80" s="39"/>
    </row>
    <row r="81" spans="1:24" ht="17.1" customHeight="1">
      <c r="A81" s="28">
        <f t="shared" si="18"/>
        <v>75</v>
      </c>
      <c r="B81" s="40">
        <v>1183305</v>
      </c>
      <c r="C81" s="40" t="s">
        <v>169</v>
      </c>
      <c r="D81" s="48" t="s">
        <v>12</v>
      </c>
      <c r="E81" s="48"/>
      <c r="F81" s="38">
        <v>5</v>
      </c>
      <c r="G81" s="48" t="s">
        <v>11</v>
      </c>
      <c r="H81" s="48"/>
      <c r="I81" s="38">
        <v>6</v>
      </c>
      <c r="J81" s="48" t="s">
        <v>12</v>
      </c>
      <c r="K81" s="48"/>
      <c r="L81" s="38">
        <v>5</v>
      </c>
      <c r="M81" s="48" t="s">
        <v>12</v>
      </c>
      <c r="N81" s="48"/>
      <c r="O81" s="38">
        <v>5</v>
      </c>
      <c r="P81" s="48" t="s">
        <v>12</v>
      </c>
      <c r="Q81" s="48"/>
      <c r="R81" s="38">
        <v>5</v>
      </c>
      <c r="S81" s="41">
        <f t="shared" si="15"/>
        <v>5.2</v>
      </c>
      <c r="T81" s="41">
        <f t="shared" si="16"/>
        <v>49.4</v>
      </c>
      <c r="U81" s="33" t="s">
        <v>37</v>
      </c>
      <c r="V81" s="39">
        <f t="shared" si="17"/>
        <v>49.4</v>
      </c>
      <c r="W81" s="39">
        <v>1</v>
      </c>
      <c r="X81" s="39"/>
    </row>
    <row r="82" spans="1:24" ht="17.1" customHeight="1">
      <c r="A82" s="28">
        <f t="shared" si="18"/>
        <v>76</v>
      </c>
      <c r="B82" s="40">
        <v>1183306</v>
      </c>
      <c r="C82" s="40" t="s">
        <v>170</v>
      </c>
      <c r="D82" s="48" t="s">
        <v>12</v>
      </c>
      <c r="E82" s="48"/>
      <c r="F82" s="38">
        <v>5</v>
      </c>
      <c r="G82" s="48" t="s">
        <v>11</v>
      </c>
      <c r="H82" s="48"/>
      <c r="I82" s="38">
        <v>6</v>
      </c>
      <c r="J82" s="48" t="s">
        <v>12</v>
      </c>
      <c r="K82" s="48"/>
      <c r="L82" s="38">
        <v>5</v>
      </c>
      <c r="M82" s="48" t="s">
        <v>12</v>
      </c>
      <c r="N82" s="48"/>
      <c r="O82" s="38">
        <v>5</v>
      </c>
      <c r="P82" s="48" t="s">
        <v>12</v>
      </c>
      <c r="Q82" s="48"/>
      <c r="R82" s="38">
        <v>5</v>
      </c>
      <c r="S82" s="41">
        <f t="shared" si="15"/>
        <v>5.2</v>
      </c>
      <c r="T82" s="41">
        <f t="shared" si="16"/>
        <v>49.4</v>
      </c>
      <c r="U82" s="33" t="s">
        <v>37</v>
      </c>
      <c r="V82" s="39">
        <f t="shared" si="17"/>
        <v>49.4</v>
      </c>
      <c r="W82" s="39">
        <f t="shared" si="19"/>
        <v>2</v>
      </c>
      <c r="X82" s="39"/>
    </row>
    <row r="83" spans="1:24" ht="17.1" customHeight="1">
      <c r="A83" s="28">
        <f t="shared" si="18"/>
        <v>77</v>
      </c>
      <c r="B83" s="40">
        <v>1183313</v>
      </c>
      <c r="C83" s="40" t="s">
        <v>177</v>
      </c>
      <c r="D83" s="48" t="s">
        <v>12</v>
      </c>
      <c r="E83" s="48"/>
      <c r="F83" s="38">
        <v>5</v>
      </c>
      <c r="G83" s="48" t="s">
        <v>11</v>
      </c>
      <c r="H83" s="48"/>
      <c r="I83" s="38">
        <v>6</v>
      </c>
      <c r="J83" s="48" t="s">
        <v>12</v>
      </c>
      <c r="K83" s="48"/>
      <c r="L83" s="38">
        <v>5</v>
      </c>
      <c r="M83" s="48" t="s">
        <v>12</v>
      </c>
      <c r="N83" s="48"/>
      <c r="O83" s="38">
        <v>5</v>
      </c>
      <c r="P83" s="48" t="s">
        <v>12</v>
      </c>
      <c r="Q83" s="48"/>
      <c r="R83" s="38">
        <v>5</v>
      </c>
      <c r="S83" s="41">
        <f t="shared" si="15"/>
        <v>5.2</v>
      </c>
      <c r="T83" s="41">
        <f t="shared" si="16"/>
        <v>49.4</v>
      </c>
      <c r="U83" s="33" t="s">
        <v>37</v>
      </c>
      <c r="V83" s="39">
        <f t="shared" si="17"/>
        <v>49.4</v>
      </c>
      <c r="W83" s="39">
        <f t="shared" si="19"/>
        <v>3</v>
      </c>
      <c r="X83" s="39"/>
    </row>
    <row r="84" spans="1:24" ht="17.1" customHeight="1">
      <c r="A84" s="28">
        <f t="shared" si="18"/>
        <v>78</v>
      </c>
      <c r="B84" s="40">
        <v>1183317</v>
      </c>
      <c r="C84" s="40" t="s">
        <v>181</v>
      </c>
      <c r="D84" s="48" t="s">
        <v>11</v>
      </c>
      <c r="E84" s="48"/>
      <c r="F84" s="38">
        <v>6</v>
      </c>
      <c r="G84" s="48" t="s">
        <v>12</v>
      </c>
      <c r="H84" s="48"/>
      <c r="I84" s="38">
        <v>5</v>
      </c>
      <c r="J84" s="48" t="s">
        <v>12</v>
      </c>
      <c r="K84" s="48"/>
      <c r="L84" s="38">
        <v>5</v>
      </c>
      <c r="M84" s="48" t="s">
        <v>12</v>
      </c>
      <c r="N84" s="48"/>
      <c r="O84" s="38">
        <v>5</v>
      </c>
      <c r="P84" s="48" t="s">
        <v>12</v>
      </c>
      <c r="Q84" s="48"/>
      <c r="R84" s="38">
        <v>5</v>
      </c>
      <c r="S84" s="41">
        <f t="shared" si="15"/>
        <v>5.2</v>
      </c>
      <c r="T84" s="41">
        <f t="shared" si="16"/>
        <v>49.4</v>
      </c>
      <c r="U84" s="33" t="s">
        <v>37</v>
      </c>
      <c r="V84" s="39">
        <f t="shared" si="17"/>
        <v>49.4</v>
      </c>
      <c r="W84" s="39">
        <f t="shared" si="19"/>
        <v>4</v>
      </c>
      <c r="X84" s="39"/>
    </row>
    <row r="85" spans="1:24" ht="17.1" customHeight="1">
      <c r="A85" s="28">
        <f t="shared" si="18"/>
        <v>79</v>
      </c>
      <c r="B85" s="40">
        <v>1183280</v>
      </c>
      <c r="C85" s="40" t="s">
        <v>144</v>
      </c>
      <c r="D85" s="48" t="s">
        <v>11</v>
      </c>
      <c r="E85" s="48"/>
      <c r="F85" s="38">
        <v>6</v>
      </c>
      <c r="G85" s="48" t="s">
        <v>13</v>
      </c>
      <c r="H85" s="48"/>
      <c r="I85" s="38">
        <v>7</v>
      </c>
      <c r="J85" s="48" t="s">
        <v>0</v>
      </c>
      <c r="K85" s="48"/>
      <c r="L85" s="38">
        <v>4</v>
      </c>
      <c r="M85" s="48" t="s">
        <v>12</v>
      </c>
      <c r="N85" s="48"/>
      <c r="O85" s="38">
        <v>5</v>
      </c>
      <c r="P85" s="48" t="s">
        <v>12</v>
      </c>
      <c r="Q85" s="48"/>
      <c r="R85" s="38">
        <v>5</v>
      </c>
      <c r="S85" s="41">
        <f t="shared" si="15"/>
        <v>5.4</v>
      </c>
      <c r="T85" s="41">
        <f t="shared" si="16"/>
        <v>51.300000000000004</v>
      </c>
      <c r="U85" s="33" t="s">
        <v>37</v>
      </c>
      <c r="V85" s="39">
        <f t="shared" si="17"/>
        <v>51.300000000000004</v>
      </c>
      <c r="W85" s="39">
        <f t="shared" si="19"/>
        <v>5</v>
      </c>
      <c r="X85" s="39"/>
    </row>
    <row r="86" spans="1:24" ht="17.1" customHeight="1">
      <c r="A86" s="28">
        <f t="shared" si="18"/>
        <v>80</v>
      </c>
      <c r="B86" s="40">
        <v>1183279</v>
      </c>
      <c r="C86" s="40" t="s">
        <v>143</v>
      </c>
      <c r="D86" s="48" t="s">
        <v>11</v>
      </c>
      <c r="E86" s="48"/>
      <c r="F86" s="38">
        <v>6</v>
      </c>
      <c r="G86" s="48" t="s">
        <v>11</v>
      </c>
      <c r="H86" s="48"/>
      <c r="I86" s="38">
        <v>6</v>
      </c>
      <c r="J86" s="48" t="s">
        <v>0</v>
      </c>
      <c r="K86" s="48"/>
      <c r="L86" s="38">
        <v>4</v>
      </c>
      <c r="M86" s="48" t="s">
        <v>12</v>
      </c>
      <c r="N86" s="48"/>
      <c r="O86" s="38">
        <v>5</v>
      </c>
      <c r="P86" s="48" t="s">
        <v>12</v>
      </c>
      <c r="Q86" s="48"/>
      <c r="R86" s="38">
        <v>5</v>
      </c>
      <c r="S86" s="41">
        <f t="shared" si="15"/>
        <v>5.2</v>
      </c>
      <c r="T86" s="41">
        <f t="shared" si="16"/>
        <v>49.4</v>
      </c>
      <c r="U86" s="33" t="s">
        <v>37</v>
      </c>
      <c r="V86" s="39">
        <f t="shared" si="17"/>
        <v>49.4</v>
      </c>
      <c r="W86" s="39">
        <f t="shared" si="19"/>
        <v>6</v>
      </c>
      <c r="X86" s="39"/>
    </row>
    <row r="87" spans="1:24" ht="17.1" customHeight="1">
      <c r="A87" s="28">
        <f t="shared" si="18"/>
        <v>81</v>
      </c>
      <c r="B87" s="40">
        <v>1183316</v>
      </c>
      <c r="C87" s="40" t="s">
        <v>180</v>
      </c>
      <c r="D87" s="48" t="s">
        <v>12</v>
      </c>
      <c r="E87" s="48"/>
      <c r="F87" s="38">
        <v>5</v>
      </c>
      <c r="G87" s="48" t="s">
        <v>11</v>
      </c>
      <c r="H87" s="48"/>
      <c r="I87" s="38">
        <v>6</v>
      </c>
      <c r="J87" s="48" t="s">
        <v>0</v>
      </c>
      <c r="K87" s="48"/>
      <c r="L87" s="38">
        <v>4</v>
      </c>
      <c r="M87" s="48" t="s">
        <v>12</v>
      </c>
      <c r="N87" s="48"/>
      <c r="O87" s="38">
        <v>5</v>
      </c>
      <c r="P87" s="48" t="s">
        <v>12</v>
      </c>
      <c r="Q87" s="48"/>
      <c r="R87" s="38">
        <v>5</v>
      </c>
      <c r="S87" s="41">
        <f t="shared" si="15"/>
        <v>5</v>
      </c>
      <c r="T87" s="41">
        <f t="shared" si="16"/>
        <v>47.5</v>
      </c>
      <c r="U87" s="33" t="s">
        <v>37</v>
      </c>
      <c r="V87" s="39">
        <f t="shared" si="17"/>
        <v>47.5</v>
      </c>
      <c r="W87" s="39">
        <f t="shared" si="19"/>
        <v>7</v>
      </c>
      <c r="X87" s="39"/>
    </row>
    <row r="88" spans="1:24" ht="17.1" customHeight="1">
      <c r="A88" s="28">
        <f t="shared" si="18"/>
        <v>82</v>
      </c>
      <c r="B88" s="40">
        <v>1183286</v>
      </c>
      <c r="C88" s="40" t="s">
        <v>150</v>
      </c>
      <c r="D88" s="48" t="s">
        <v>11</v>
      </c>
      <c r="E88" s="48"/>
      <c r="F88" s="38">
        <v>6</v>
      </c>
      <c r="G88" s="48" t="s">
        <v>12</v>
      </c>
      <c r="H88" s="48"/>
      <c r="I88" s="38">
        <v>7</v>
      </c>
      <c r="J88" s="48" t="s">
        <v>12</v>
      </c>
      <c r="K88" s="48"/>
      <c r="L88" s="38">
        <v>5</v>
      </c>
      <c r="M88" s="48" t="s">
        <v>0</v>
      </c>
      <c r="N88" s="48"/>
      <c r="O88" s="38">
        <v>4</v>
      </c>
      <c r="P88" s="48" t="s">
        <v>12</v>
      </c>
      <c r="Q88" s="48"/>
      <c r="R88" s="38">
        <v>5</v>
      </c>
      <c r="S88" s="41">
        <f t="shared" si="15"/>
        <v>5.4</v>
      </c>
      <c r="T88" s="41">
        <f t="shared" si="16"/>
        <v>51.300000000000004</v>
      </c>
      <c r="U88" s="33" t="s">
        <v>37</v>
      </c>
      <c r="V88" s="39">
        <f t="shared" si="17"/>
        <v>51.300000000000004</v>
      </c>
      <c r="W88" s="39">
        <f t="shared" si="19"/>
        <v>8</v>
      </c>
      <c r="X88" s="39"/>
    </row>
    <row r="89" spans="1:24" ht="17.1" customHeight="1">
      <c r="A89" s="28">
        <f t="shared" si="18"/>
        <v>83</v>
      </c>
      <c r="B89" s="40">
        <v>1183300</v>
      </c>
      <c r="C89" s="40" t="s">
        <v>164</v>
      </c>
      <c r="D89" s="48" t="s">
        <v>12</v>
      </c>
      <c r="E89" s="48"/>
      <c r="F89" s="38">
        <v>5</v>
      </c>
      <c r="G89" s="48" t="s">
        <v>12</v>
      </c>
      <c r="H89" s="48"/>
      <c r="I89" s="38">
        <v>5</v>
      </c>
      <c r="J89" s="48" t="s">
        <v>0</v>
      </c>
      <c r="K89" s="48"/>
      <c r="L89" s="38">
        <v>4</v>
      </c>
      <c r="M89" s="48" t="s">
        <v>0</v>
      </c>
      <c r="N89" s="48"/>
      <c r="O89" s="38">
        <v>4</v>
      </c>
      <c r="P89" s="48" t="s">
        <v>12</v>
      </c>
      <c r="Q89" s="48"/>
      <c r="R89" s="38">
        <v>5</v>
      </c>
      <c r="S89" s="41">
        <f t="shared" si="15"/>
        <v>4.6</v>
      </c>
      <c r="T89" s="41">
        <f t="shared" si="16"/>
        <v>43.699999999999996</v>
      </c>
      <c r="U89" s="33" t="s">
        <v>37</v>
      </c>
      <c r="V89" s="39">
        <f t="shared" si="17"/>
        <v>43.699999999999996</v>
      </c>
      <c r="W89" s="39">
        <f t="shared" si="19"/>
        <v>9</v>
      </c>
      <c r="X89" s="39"/>
    </row>
    <row r="90" spans="1:24" ht="17.1" customHeight="1">
      <c r="A90" s="28">
        <f t="shared" si="18"/>
        <v>84</v>
      </c>
      <c r="B90" s="40">
        <v>1183301</v>
      </c>
      <c r="C90" s="40" t="s">
        <v>165</v>
      </c>
      <c r="D90" s="48" t="s">
        <v>12</v>
      </c>
      <c r="E90" s="48"/>
      <c r="F90" s="38">
        <v>5</v>
      </c>
      <c r="G90" s="48" t="s">
        <v>13</v>
      </c>
      <c r="H90" s="48"/>
      <c r="I90" s="38">
        <v>7</v>
      </c>
      <c r="J90" s="48" t="s">
        <v>0</v>
      </c>
      <c r="K90" s="48"/>
      <c r="L90" s="38">
        <v>4</v>
      </c>
      <c r="M90" s="48" t="s">
        <v>12</v>
      </c>
      <c r="N90" s="48"/>
      <c r="O90" s="38">
        <v>5</v>
      </c>
      <c r="P90" s="48" t="s">
        <v>0</v>
      </c>
      <c r="Q90" s="48"/>
      <c r="R90" s="38">
        <v>4</v>
      </c>
      <c r="S90" s="41">
        <f t="shared" si="15"/>
        <v>5</v>
      </c>
      <c r="T90" s="41">
        <f t="shared" si="16"/>
        <v>47.5</v>
      </c>
      <c r="U90" s="33" t="s">
        <v>37</v>
      </c>
      <c r="V90" s="39">
        <f t="shared" si="17"/>
        <v>47.5</v>
      </c>
      <c r="W90" s="39">
        <f t="shared" si="19"/>
        <v>10</v>
      </c>
      <c r="X90" s="39"/>
    </row>
    <row r="91" spans="1:24" ht="17.1" customHeight="1">
      <c r="A91" s="28">
        <f t="shared" si="18"/>
        <v>85</v>
      </c>
      <c r="B91" s="40">
        <v>1183290</v>
      </c>
      <c r="C91" s="40" t="s">
        <v>154</v>
      </c>
      <c r="D91" s="48" t="s">
        <v>12</v>
      </c>
      <c r="E91" s="48"/>
      <c r="F91" s="38">
        <v>5</v>
      </c>
      <c r="G91" s="48" t="s">
        <v>11</v>
      </c>
      <c r="H91" s="48"/>
      <c r="I91" s="38">
        <v>6</v>
      </c>
      <c r="J91" s="48" t="s">
        <v>0</v>
      </c>
      <c r="K91" s="48"/>
      <c r="L91" s="38">
        <v>4</v>
      </c>
      <c r="M91" s="48" t="s">
        <v>12</v>
      </c>
      <c r="N91" s="48"/>
      <c r="O91" s="38">
        <v>5</v>
      </c>
      <c r="P91" s="48" t="s">
        <v>0</v>
      </c>
      <c r="Q91" s="48"/>
      <c r="R91" s="38">
        <v>4</v>
      </c>
      <c r="S91" s="41">
        <f t="shared" si="15"/>
        <v>4.8</v>
      </c>
      <c r="T91" s="41">
        <f t="shared" si="16"/>
        <v>45.6</v>
      </c>
      <c r="U91" s="33" t="s">
        <v>37</v>
      </c>
      <c r="V91" s="39">
        <f t="shared" si="17"/>
        <v>45.6</v>
      </c>
      <c r="W91" s="39">
        <f t="shared" si="19"/>
        <v>11</v>
      </c>
      <c r="X91" s="39"/>
    </row>
    <row r="92" spans="1:24" ht="17.1" customHeight="1">
      <c r="A92" s="28">
        <f t="shared" si="18"/>
        <v>86</v>
      </c>
      <c r="B92" s="40">
        <v>1183309</v>
      </c>
      <c r="C92" s="40" t="s">
        <v>173</v>
      </c>
      <c r="D92" s="48" t="s">
        <v>12</v>
      </c>
      <c r="E92" s="48"/>
      <c r="F92" s="38">
        <v>5</v>
      </c>
      <c r="G92" s="48" t="s">
        <v>11</v>
      </c>
      <c r="H92" s="48"/>
      <c r="I92" s="38">
        <v>6</v>
      </c>
      <c r="J92" s="48" t="s">
        <v>0</v>
      </c>
      <c r="K92" s="48"/>
      <c r="L92" s="38">
        <v>4</v>
      </c>
      <c r="M92" s="48" t="s">
        <v>12</v>
      </c>
      <c r="N92" s="48"/>
      <c r="O92" s="38">
        <v>5</v>
      </c>
      <c r="P92" s="48" t="s">
        <v>0</v>
      </c>
      <c r="Q92" s="48"/>
      <c r="R92" s="38">
        <v>4</v>
      </c>
      <c r="S92" s="41">
        <f t="shared" si="15"/>
        <v>4.8</v>
      </c>
      <c r="T92" s="41">
        <f t="shared" si="16"/>
        <v>45.6</v>
      </c>
      <c r="U92" s="33" t="s">
        <v>37</v>
      </c>
      <c r="V92" s="39">
        <f t="shared" si="17"/>
        <v>45.6</v>
      </c>
      <c r="W92" s="39">
        <f t="shared" si="19"/>
        <v>12</v>
      </c>
      <c r="X92" s="39"/>
    </row>
    <row r="93" spans="1:24" ht="17.1" customHeight="1">
      <c r="A93" s="28">
        <f t="shared" si="18"/>
        <v>87</v>
      </c>
      <c r="B93" s="40">
        <v>1183311</v>
      </c>
      <c r="C93" s="40" t="s">
        <v>175</v>
      </c>
      <c r="D93" s="48" t="s">
        <v>12</v>
      </c>
      <c r="E93" s="48"/>
      <c r="F93" s="38">
        <v>5</v>
      </c>
      <c r="G93" s="48" t="s">
        <v>11</v>
      </c>
      <c r="H93" s="48"/>
      <c r="I93" s="38">
        <v>6</v>
      </c>
      <c r="J93" s="48" t="s">
        <v>0</v>
      </c>
      <c r="K93" s="48"/>
      <c r="L93" s="38">
        <v>4</v>
      </c>
      <c r="M93" s="48" t="s">
        <v>12</v>
      </c>
      <c r="N93" s="48"/>
      <c r="O93" s="38">
        <v>5</v>
      </c>
      <c r="P93" s="48" t="s">
        <v>0</v>
      </c>
      <c r="Q93" s="48"/>
      <c r="R93" s="38">
        <v>4</v>
      </c>
      <c r="S93" s="41">
        <f t="shared" si="15"/>
        <v>4.8</v>
      </c>
      <c r="T93" s="41">
        <f t="shared" si="16"/>
        <v>45.6</v>
      </c>
      <c r="U93" s="33" t="s">
        <v>37</v>
      </c>
      <c r="V93" s="39">
        <f t="shared" si="17"/>
        <v>45.6</v>
      </c>
      <c r="W93" s="39">
        <f t="shared" si="19"/>
        <v>13</v>
      </c>
      <c r="X93" s="39"/>
    </row>
    <row r="94" spans="1:24" ht="17.1" customHeight="1">
      <c r="A94" s="28">
        <f t="shared" si="18"/>
        <v>88</v>
      </c>
      <c r="B94" s="40">
        <v>1183278</v>
      </c>
      <c r="C94" s="40" t="s">
        <v>142</v>
      </c>
      <c r="D94" s="48" t="s">
        <v>12</v>
      </c>
      <c r="E94" s="48"/>
      <c r="F94" s="38">
        <v>5</v>
      </c>
      <c r="G94" s="48" t="s">
        <v>11</v>
      </c>
      <c r="H94" s="48"/>
      <c r="I94" s="38">
        <v>6</v>
      </c>
      <c r="J94" s="48" t="s">
        <v>12</v>
      </c>
      <c r="K94" s="48"/>
      <c r="L94" s="38">
        <v>5</v>
      </c>
      <c r="M94" s="48" t="s">
        <v>0</v>
      </c>
      <c r="N94" s="48"/>
      <c r="O94" s="38">
        <v>4</v>
      </c>
      <c r="P94" s="48" t="s">
        <v>0</v>
      </c>
      <c r="Q94" s="48"/>
      <c r="R94" s="38">
        <v>4</v>
      </c>
      <c r="S94" s="41">
        <f t="shared" si="15"/>
        <v>4.8</v>
      </c>
      <c r="T94" s="41">
        <f t="shared" si="16"/>
        <v>45.6</v>
      </c>
      <c r="U94" s="33" t="s">
        <v>37</v>
      </c>
      <c r="V94" s="39">
        <f t="shared" si="17"/>
        <v>45.6</v>
      </c>
      <c r="W94" s="39">
        <f t="shared" si="19"/>
        <v>14</v>
      </c>
      <c r="X94" s="35"/>
    </row>
    <row r="95" spans="3:20" ht="17.1" customHeight="1">
      <c r="C95" s="43"/>
      <c r="F95" s="49">
        <f>SUM(F7:F94)/88</f>
        <v>7.25</v>
      </c>
      <c r="I95" s="49">
        <f>SUM(I7:I94)/88</f>
        <v>7.920454545454546</v>
      </c>
      <c r="L95" s="49">
        <f>SUM(L7:L94)/88</f>
        <v>6.761363636363637</v>
      </c>
      <c r="O95" s="49">
        <f>SUM(O7:O94)/88</f>
        <v>7.125</v>
      </c>
      <c r="R95" s="49">
        <f>SUM(R7:R94)/88</f>
        <v>7.011363636363637</v>
      </c>
      <c r="S95" s="49">
        <f>SUM(S7:S94)/88</f>
        <v>7.213636363636362</v>
      </c>
      <c r="T95" s="31">
        <f aca="true" t="shared" si="20" ref="T95">+S95*9.5</f>
        <v>68.52954545454544</v>
      </c>
    </row>
    <row r="97" spans="3:5" ht="17.1" customHeight="1">
      <c r="C97" s="58" t="s">
        <v>43</v>
      </c>
      <c r="D97" s="58"/>
      <c r="E97" s="52"/>
    </row>
    <row r="98" spans="3:5" ht="17.1" customHeight="1">
      <c r="C98" s="40" t="s">
        <v>147</v>
      </c>
      <c r="D98" s="34">
        <v>10</v>
      </c>
      <c r="E98" s="35"/>
    </row>
    <row r="99" spans="3:5" ht="17.1" customHeight="1">
      <c r="C99" s="40" t="s">
        <v>166</v>
      </c>
      <c r="D99" s="34">
        <v>10</v>
      </c>
      <c r="E99" s="35"/>
    </row>
    <row r="100" spans="3:5" ht="17.1" customHeight="1">
      <c r="C100" s="40" t="s">
        <v>171</v>
      </c>
      <c r="D100" s="34">
        <v>10</v>
      </c>
      <c r="E100" s="35"/>
    </row>
    <row r="101" spans="3:5" ht="17.1" customHeight="1">
      <c r="C101" s="40" t="s">
        <v>114</v>
      </c>
      <c r="D101" s="34">
        <v>9.8</v>
      </c>
      <c r="E101" s="35"/>
    </row>
    <row r="102" spans="3:5" ht="17.1" customHeight="1">
      <c r="C102" s="40" t="s">
        <v>178</v>
      </c>
      <c r="D102" s="34">
        <v>9.8</v>
      </c>
      <c r="E102" s="35"/>
    </row>
  </sheetData>
  <mergeCells count="13">
    <mergeCell ref="C97:D97"/>
    <mergeCell ref="B2:U2"/>
    <mergeCell ref="B3:U3"/>
    <mergeCell ref="D4:F4"/>
    <mergeCell ref="G4:I4"/>
    <mergeCell ref="J4:L4"/>
    <mergeCell ref="M4:O4"/>
    <mergeCell ref="P4:R4"/>
    <mergeCell ref="D5:F5"/>
    <mergeCell ref="G5:I5"/>
    <mergeCell ref="J5:L5"/>
    <mergeCell ref="M5:O5"/>
    <mergeCell ref="P5:R5"/>
  </mergeCells>
  <printOptions horizontalCentered="1"/>
  <pageMargins left="0" right="0" top="0.236220472440945" bottom="0.236220472440945" header="0.31496062992126" footer="0.31496062992126"/>
  <pageSetup fitToHeight="2" fitToWidth="2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0"/>
  <sheetViews>
    <sheetView workbookViewId="0" topLeftCell="A1">
      <selection activeCell="I9" sqref="I9"/>
    </sheetView>
  </sheetViews>
  <sheetFormatPr defaultColWidth="9.140625" defaultRowHeight="15"/>
  <cols>
    <col min="1" max="1" width="9.140625" style="1" customWidth="1"/>
    <col min="2" max="2" width="47.140625" style="1" customWidth="1"/>
    <col min="3" max="3" width="16.00390625" style="1" customWidth="1"/>
    <col min="4" max="4" width="5.140625" style="1" hidden="1" customWidth="1"/>
    <col min="5" max="5" width="18.00390625" style="1" customWidth="1"/>
    <col min="6" max="16384" width="9.140625" style="1" customWidth="1"/>
  </cols>
  <sheetData>
    <row r="2" spans="2:5" ht="15">
      <c r="B2" s="66" t="s">
        <v>16</v>
      </c>
      <c r="C2" s="66"/>
      <c r="D2" s="66"/>
      <c r="E2" s="66"/>
    </row>
    <row r="3" spans="2:5" ht="15">
      <c r="B3" s="67" t="s">
        <v>185</v>
      </c>
      <c r="C3" s="67"/>
      <c r="D3" s="67"/>
      <c r="E3" s="67"/>
    </row>
    <row r="4" spans="2:5" ht="48.75" customHeight="1">
      <c r="B4" s="2"/>
      <c r="C4" s="3" t="s">
        <v>18</v>
      </c>
      <c r="D4" s="3"/>
      <c r="E4" s="2" t="s">
        <v>35</v>
      </c>
    </row>
    <row r="5" spans="2:5" ht="15">
      <c r="B5" s="2" t="s">
        <v>19</v>
      </c>
      <c r="C5" s="3">
        <v>88</v>
      </c>
      <c r="D5" s="3">
        <v>88</v>
      </c>
      <c r="E5" s="5">
        <f>+C5*1/D5</f>
        <v>1</v>
      </c>
    </row>
    <row r="6" spans="2:5" ht="15">
      <c r="B6" s="2" t="s">
        <v>20</v>
      </c>
      <c r="C6" s="3">
        <v>88</v>
      </c>
      <c r="D6" s="3">
        <v>88</v>
      </c>
      <c r="E6" s="5">
        <f aca="true" t="shared" si="0" ref="E6:E14">+C6*1/D6</f>
        <v>1</v>
      </c>
    </row>
    <row r="7" spans="2:5" ht="37.5">
      <c r="B7" s="2" t="s">
        <v>21</v>
      </c>
      <c r="C7" s="3">
        <v>0</v>
      </c>
      <c r="D7" s="3">
        <v>88</v>
      </c>
      <c r="E7" s="5">
        <f t="shared" si="0"/>
        <v>0</v>
      </c>
    </row>
    <row r="8" spans="2:5" ht="37.5">
      <c r="B8" s="2" t="s">
        <v>22</v>
      </c>
      <c r="C8" s="4">
        <v>3</v>
      </c>
      <c r="D8" s="3">
        <v>88</v>
      </c>
      <c r="E8" s="5">
        <f t="shared" si="0"/>
        <v>0.03409090909090909</v>
      </c>
    </row>
    <row r="9" spans="2:5" ht="37.5">
      <c r="B9" s="2" t="s">
        <v>23</v>
      </c>
      <c r="C9" s="3">
        <v>9</v>
      </c>
      <c r="D9" s="3">
        <v>88</v>
      </c>
      <c r="E9" s="5">
        <f t="shared" si="0"/>
        <v>0.10227272727272728</v>
      </c>
    </row>
    <row r="10" spans="2:5" ht="37.5">
      <c r="B10" s="2" t="s">
        <v>24</v>
      </c>
      <c r="C10" s="3">
        <v>21</v>
      </c>
      <c r="D10" s="3">
        <v>88</v>
      </c>
      <c r="E10" s="5">
        <f t="shared" si="0"/>
        <v>0.23863636363636365</v>
      </c>
    </row>
    <row r="11" spans="2:5" ht="37.5">
      <c r="B11" s="2" t="s">
        <v>25</v>
      </c>
      <c r="C11" s="3">
        <v>16</v>
      </c>
      <c r="D11" s="3">
        <v>88</v>
      </c>
      <c r="E11" s="5">
        <f t="shared" si="0"/>
        <v>0.18181818181818182</v>
      </c>
    </row>
    <row r="12" spans="2:5" ht="37.5">
      <c r="B12" s="2" t="s">
        <v>26</v>
      </c>
      <c r="C12" s="3">
        <v>17</v>
      </c>
      <c r="D12" s="3">
        <v>88</v>
      </c>
      <c r="E12" s="5">
        <f t="shared" si="0"/>
        <v>0.19318181818181818</v>
      </c>
    </row>
    <row r="13" spans="2:5" ht="37.5">
      <c r="B13" s="2" t="s">
        <v>27</v>
      </c>
      <c r="C13" s="3">
        <v>17</v>
      </c>
      <c r="D13" s="3">
        <v>88</v>
      </c>
      <c r="E13" s="5">
        <f t="shared" si="0"/>
        <v>0.19318181818181818</v>
      </c>
    </row>
    <row r="14" spans="2:5" ht="37.5">
      <c r="B14" s="2" t="s">
        <v>28</v>
      </c>
      <c r="C14" s="3">
        <v>5</v>
      </c>
      <c r="D14" s="3">
        <v>88</v>
      </c>
      <c r="E14" s="5">
        <f t="shared" si="0"/>
        <v>0.056818181818181816</v>
      </c>
    </row>
    <row r="15" spans="2:5" ht="15">
      <c r="B15" s="6" t="s">
        <v>29</v>
      </c>
      <c r="C15" s="4">
        <v>45</v>
      </c>
      <c r="D15" s="4"/>
      <c r="E15" s="4"/>
    </row>
    <row r="16" spans="2:5" ht="15">
      <c r="B16" s="6" t="s">
        <v>30</v>
      </c>
      <c r="C16" s="4">
        <f>45+88</f>
        <v>133</v>
      </c>
      <c r="D16" s="4"/>
      <c r="E16" s="4"/>
    </row>
    <row r="17" spans="2:5" ht="15">
      <c r="B17" s="6" t="s">
        <v>31</v>
      </c>
      <c r="C17" s="4">
        <v>3</v>
      </c>
      <c r="D17" s="4"/>
      <c r="E17" s="4"/>
    </row>
    <row r="18" spans="2:5" ht="37.5">
      <c r="B18" s="6" t="s">
        <v>32</v>
      </c>
      <c r="C18" s="4">
        <v>9</v>
      </c>
      <c r="D18" s="4"/>
      <c r="E18" s="4"/>
    </row>
    <row r="19" spans="2:5" ht="15">
      <c r="B19" s="6" t="s">
        <v>33</v>
      </c>
      <c r="C19" s="3">
        <f>95+74</f>
        <v>169</v>
      </c>
      <c r="D19" s="3"/>
      <c r="E19" s="3"/>
    </row>
    <row r="20" spans="2:5" ht="37.5">
      <c r="B20" s="6" t="s">
        <v>34</v>
      </c>
      <c r="C20" s="4">
        <v>7.21</v>
      </c>
      <c r="D20" s="4"/>
      <c r="E20" s="4"/>
    </row>
  </sheetData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59"/>
  <sheetViews>
    <sheetView workbookViewId="0" topLeftCell="B7">
      <selection activeCell="B3" sqref="B3:H31"/>
    </sheetView>
  </sheetViews>
  <sheetFormatPr defaultColWidth="9.140625" defaultRowHeight="15"/>
  <cols>
    <col min="1" max="1" width="9.140625" style="1" customWidth="1"/>
    <col min="2" max="2" width="45.28125" style="1" customWidth="1"/>
    <col min="3" max="3" width="10.28125" style="1" customWidth="1"/>
    <col min="4" max="4" width="10.7109375" style="1" hidden="1" customWidth="1"/>
    <col min="5" max="5" width="12.7109375" style="1" customWidth="1"/>
    <col min="6" max="6" width="11.28125" style="1" customWidth="1"/>
    <col min="7" max="7" width="11.140625" style="1" customWidth="1"/>
    <col min="8" max="8" width="7.421875" style="1" customWidth="1"/>
    <col min="9" max="9" width="12.28125" style="1" customWidth="1"/>
    <col min="10" max="10" width="16.57421875" style="1" customWidth="1"/>
    <col min="11" max="11" width="10.421875" style="1" customWidth="1"/>
    <col min="12" max="16384" width="9.140625" style="1" customWidth="1"/>
  </cols>
  <sheetData>
    <row r="3" spans="2:6" ht="15">
      <c r="B3" s="68" t="s">
        <v>44</v>
      </c>
      <c r="C3" s="68"/>
      <c r="D3" s="68"/>
      <c r="E3" s="68"/>
      <c r="F3" s="68"/>
    </row>
    <row r="4" spans="2:5" ht="15">
      <c r="B4" s="68" t="s">
        <v>188</v>
      </c>
      <c r="C4" s="68"/>
      <c r="D4" s="68"/>
      <c r="E4" s="68"/>
    </row>
    <row r="5" spans="2:5" ht="15">
      <c r="B5" s="69" t="s">
        <v>45</v>
      </c>
      <c r="C5" s="69"/>
      <c r="D5" s="69"/>
      <c r="E5" s="69"/>
    </row>
    <row r="6" ht="15">
      <c r="B6" s="7"/>
    </row>
    <row r="7" spans="2:5" ht="15">
      <c r="B7" s="8" t="s">
        <v>46</v>
      </c>
      <c r="C7" s="7"/>
      <c r="D7" s="7"/>
      <c r="E7" s="7"/>
    </row>
    <row r="8" spans="2:5" ht="35.25" customHeight="1">
      <c r="B8" s="9" t="s">
        <v>47</v>
      </c>
      <c r="C8" s="7">
        <v>88</v>
      </c>
      <c r="D8" s="7">
        <v>88</v>
      </c>
      <c r="E8" s="10">
        <f>+(C8*1)/D8</f>
        <v>1</v>
      </c>
    </row>
    <row r="9" spans="2:5" ht="15">
      <c r="B9" s="9" t="s">
        <v>48</v>
      </c>
      <c r="C9" s="7">
        <v>88</v>
      </c>
      <c r="D9" s="47">
        <v>88</v>
      </c>
      <c r="E9" s="10">
        <f aca="true" t="shared" si="0" ref="E9:E14">+(C9*1)/D9</f>
        <v>1</v>
      </c>
    </row>
    <row r="10" spans="2:5" ht="15">
      <c r="B10" s="9" t="s">
        <v>49</v>
      </c>
      <c r="C10" s="7">
        <v>0</v>
      </c>
      <c r="D10" s="47">
        <v>88</v>
      </c>
      <c r="E10" s="10">
        <f t="shared" si="0"/>
        <v>0</v>
      </c>
    </row>
    <row r="11" spans="2:5" ht="15">
      <c r="B11" s="9" t="s">
        <v>50</v>
      </c>
      <c r="C11" s="7">
        <v>0</v>
      </c>
      <c r="D11" s="47">
        <v>88</v>
      </c>
      <c r="E11" s="10">
        <f t="shared" si="0"/>
        <v>0</v>
      </c>
    </row>
    <row r="12" spans="2:5" ht="15">
      <c r="B12" s="9" t="s">
        <v>51</v>
      </c>
      <c r="C12" s="7">
        <v>59</v>
      </c>
      <c r="D12" s="47">
        <v>88</v>
      </c>
      <c r="E12" s="10">
        <f t="shared" si="0"/>
        <v>0.6704545454545454</v>
      </c>
    </row>
    <row r="13" spans="2:5" ht="20.25" customHeight="1">
      <c r="B13" s="9" t="s">
        <v>52</v>
      </c>
      <c r="C13" s="7">
        <v>29</v>
      </c>
      <c r="D13" s="47">
        <v>88</v>
      </c>
      <c r="E13" s="10">
        <f t="shared" si="0"/>
        <v>0.32954545454545453</v>
      </c>
    </row>
    <row r="14" spans="2:6" ht="15">
      <c r="B14" s="9" t="s">
        <v>53</v>
      </c>
      <c r="C14" s="7">
        <v>0</v>
      </c>
      <c r="D14" s="47">
        <v>88</v>
      </c>
      <c r="E14" s="10">
        <f t="shared" si="0"/>
        <v>0</v>
      </c>
      <c r="F14" s="11"/>
    </row>
    <row r="15" spans="2:5" ht="15">
      <c r="B15" s="12"/>
      <c r="C15" s="7"/>
      <c r="D15" s="7"/>
      <c r="E15" s="7"/>
    </row>
    <row r="16" spans="2:5" ht="15">
      <c r="B16" s="71" t="s">
        <v>92</v>
      </c>
      <c r="C16" s="71"/>
      <c r="D16" s="71"/>
      <c r="E16" s="71"/>
    </row>
    <row r="17" spans="2:5" ht="15">
      <c r="B17" s="9" t="s">
        <v>54</v>
      </c>
      <c r="C17" s="7">
        <v>5</v>
      </c>
      <c r="D17" s="25">
        <v>88</v>
      </c>
      <c r="E17" s="10">
        <f aca="true" t="shared" si="1" ref="E17:E22">+(C17*1)/D17</f>
        <v>0.056818181818181816</v>
      </c>
    </row>
    <row r="18" spans="2:5" ht="15">
      <c r="B18" s="9" t="s">
        <v>55</v>
      </c>
      <c r="C18" s="7">
        <v>19</v>
      </c>
      <c r="D18" s="47">
        <v>88</v>
      </c>
      <c r="E18" s="10">
        <f t="shared" si="1"/>
        <v>0.2159090909090909</v>
      </c>
    </row>
    <row r="19" spans="2:5" ht="15">
      <c r="B19" s="9" t="s">
        <v>56</v>
      </c>
      <c r="C19" s="7">
        <v>19</v>
      </c>
      <c r="D19" s="47">
        <v>88</v>
      </c>
      <c r="E19" s="10">
        <f t="shared" si="1"/>
        <v>0.2159090909090909</v>
      </c>
    </row>
    <row r="20" spans="2:5" ht="15">
      <c r="B20" s="9" t="s">
        <v>57</v>
      </c>
      <c r="C20" s="7">
        <v>16</v>
      </c>
      <c r="D20" s="47">
        <v>88</v>
      </c>
      <c r="E20" s="10">
        <f t="shared" si="1"/>
        <v>0.18181818181818182</v>
      </c>
    </row>
    <row r="21" spans="2:5" ht="15">
      <c r="B21" s="9" t="s">
        <v>58</v>
      </c>
      <c r="C21" s="7">
        <v>15</v>
      </c>
      <c r="D21" s="47">
        <v>88</v>
      </c>
      <c r="E21" s="10">
        <f t="shared" si="1"/>
        <v>0.17045454545454544</v>
      </c>
    </row>
    <row r="22" spans="2:5" ht="15">
      <c r="B22" s="9" t="s">
        <v>59</v>
      </c>
      <c r="C22" s="7">
        <v>14</v>
      </c>
      <c r="D22" s="47">
        <v>88</v>
      </c>
      <c r="E22" s="10">
        <f t="shared" si="1"/>
        <v>0.1590909090909091</v>
      </c>
    </row>
    <row r="23" spans="3:5" ht="15">
      <c r="C23" s="7"/>
      <c r="D23" s="7"/>
      <c r="E23" s="7"/>
    </row>
    <row r="24" ht="15">
      <c r="J24"/>
    </row>
    <row r="25" spans="2:10" ht="15">
      <c r="B25" s="24" t="s">
        <v>93</v>
      </c>
      <c r="C25" s="24"/>
      <c r="D25" s="24"/>
      <c r="E25" s="24"/>
      <c r="F25" s="24"/>
      <c r="G25" s="24"/>
      <c r="H25" s="24"/>
      <c r="J25"/>
    </row>
    <row r="26" spans="2:8" ht="75.75" customHeight="1">
      <c r="B26" s="14" t="s">
        <v>62</v>
      </c>
      <c r="C26" s="14" t="s">
        <v>63</v>
      </c>
      <c r="E26" s="14" t="s">
        <v>64</v>
      </c>
      <c r="F26" s="14" t="s">
        <v>90</v>
      </c>
      <c r="G26" s="14" t="s">
        <v>65</v>
      </c>
      <c r="H26" s="14" t="s">
        <v>91</v>
      </c>
    </row>
    <row r="27" spans="2:8" ht="15">
      <c r="B27" s="15" t="s">
        <v>66</v>
      </c>
      <c r="C27" s="14">
        <v>88</v>
      </c>
      <c r="E27" s="16">
        <v>0.0725</v>
      </c>
      <c r="F27" s="14">
        <v>10</v>
      </c>
      <c r="G27" s="14">
        <v>20</v>
      </c>
      <c r="H27" s="14">
        <v>0</v>
      </c>
    </row>
    <row r="28" spans="2:8" ht="15">
      <c r="B28" s="15" t="s">
        <v>72</v>
      </c>
      <c r="C28" s="14">
        <v>88</v>
      </c>
      <c r="E28" s="16">
        <v>0.0792</v>
      </c>
      <c r="F28" s="14">
        <v>10</v>
      </c>
      <c r="G28" s="14">
        <v>31</v>
      </c>
      <c r="H28" s="14">
        <v>0</v>
      </c>
    </row>
    <row r="29" spans="2:8" ht="15">
      <c r="B29" s="15" t="s">
        <v>67</v>
      </c>
      <c r="C29" s="14">
        <v>88</v>
      </c>
      <c r="E29" s="16">
        <v>0.0676</v>
      </c>
      <c r="F29" s="14">
        <v>10</v>
      </c>
      <c r="G29" s="14">
        <v>15</v>
      </c>
      <c r="H29" s="14">
        <v>0</v>
      </c>
    </row>
    <row r="30" spans="2:8" ht="15">
      <c r="B30" s="23" t="s">
        <v>41</v>
      </c>
      <c r="C30" s="14">
        <v>88</v>
      </c>
      <c r="E30" s="16">
        <v>0.0713</v>
      </c>
      <c r="F30" s="14">
        <v>10</v>
      </c>
      <c r="G30" s="14">
        <v>22</v>
      </c>
      <c r="H30" s="14">
        <v>0</v>
      </c>
    </row>
    <row r="31" spans="2:8" ht="15">
      <c r="B31" s="15" t="s">
        <v>89</v>
      </c>
      <c r="C31" s="14">
        <v>88</v>
      </c>
      <c r="E31" s="16">
        <v>0.0701</v>
      </c>
      <c r="F31" s="14">
        <v>10</v>
      </c>
      <c r="G31" s="14">
        <v>23</v>
      </c>
      <c r="H31" s="14">
        <v>0</v>
      </c>
    </row>
    <row r="34" spans="2:8" ht="15">
      <c r="B34" s="24" t="s">
        <v>93</v>
      </c>
      <c r="C34" s="24"/>
      <c r="D34" s="24"/>
      <c r="E34" s="24"/>
      <c r="F34" s="24"/>
      <c r="G34" s="24"/>
      <c r="H34" s="24"/>
    </row>
    <row r="35" spans="2:8" ht="66">
      <c r="B35" s="14" t="s">
        <v>61</v>
      </c>
      <c r="C35" s="14" t="s">
        <v>62</v>
      </c>
      <c r="D35" s="14" t="s">
        <v>63</v>
      </c>
      <c r="E35" s="14" t="s">
        <v>64</v>
      </c>
      <c r="F35" s="14" t="s">
        <v>90</v>
      </c>
      <c r="G35" s="14" t="s">
        <v>65</v>
      </c>
      <c r="H35" s="14" t="s">
        <v>91</v>
      </c>
    </row>
    <row r="36" spans="2:8" ht="15">
      <c r="B36" s="15">
        <v>1</v>
      </c>
      <c r="C36" s="15" t="s">
        <v>66</v>
      </c>
      <c r="D36" s="14">
        <v>88</v>
      </c>
      <c r="E36" s="16">
        <v>0.0725</v>
      </c>
      <c r="F36" s="14">
        <v>10</v>
      </c>
      <c r="G36" s="14">
        <v>20</v>
      </c>
      <c r="H36" s="14">
        <v>0</v>
      </c>
    </row>
    <row r="37" spans="2:8" ht="15">
      <c r="B37" s="15">
        <v>2</v>
      </c>
      <c r="C37" s="15" t="s">
        <v>72</v>
      </c>
      <c r="D37" s="14">
        <v>88</v>
      </c>
      <c r="E37" s="16">
        <v>0.0792</v>
      </c>
      <c r="F37" s="14">
        <v>10</v>
      </c>
      <c r="G37" s="14">
        <v>31</v>
      </c>
      <c r="H37" s="14">
        <v>0</v>
      </c>
    </row>
    <row r="38" spans="2:10" ht="15">
      <c r="B38" s="15">
        <v>3</v>
      </c>
      <c r="C38" s="15" t="s">
        <v>67</v>
      </c>
      <c r="D38" s="14">
        <v>88</v>
      </c>
      <c r="E38" s="16">
        <v>0.0676</v>
      </c>
      <c r="F38" s="14">
        <v>10</v>
      </c>
      <c r="G38" s="14">
        <v>15</v>
      </c>
      <c r="H38" s="14">
        <v>0</v>
      </c>
      <c r="J38" s="13"/>
    </row>
    <row r="39" spans="2:10" ht="15">
      <c r="B39" s="15">
        <v>4</v>
      </c>
      <c r="C39" s="23" t="s">
        <v>41</v>
      </c>
      <c r="D39" s="14">
        <v>88</v>
      </c>
      <c r="E39" s="16">
        <v>0.0713</v>
      </c>
      <c r="F39" s="14">
        <v>10</v>
      </c>
      <c r="G39" s="14">
        <v>22</v>
      </c>
      <c r="H39" s="14">
        <v>0</v>
      </c>
      <c r="J39" s="70"/>
    </row>
    <row r="40" spans="2:10" ht="33">
      <c r="B40" s="15">
        <v>5</v>
      </c>
      <c r="C40" s="15" t="s">
        <v>89</v>
      </c>
      <c r="D40" s="14">
        <v>88</v>
      </c>
      <c r="E40" s="16">
        <v>0.0701</v>
      </c>
      <c r="F40" s="14">
        <v>10</v>
      </c>
      <c r="G40" s="14">
        <v>23</v>
      </c>
      <c r="H40" s="14">
        <v>0</v>
      </c>
      <c r="J40" s="70"/>
    </row>
    <row r="41" ht="15">
      <c r="J41" s="70"/>
    </row>
    <row r="42" ht="15">
      <c r="J42" s="70"/>
    </row>
    <row r="43" ht="15">
      <c r="J43" s="70"/>
    </row>
    <row r="44" ht="15">
      <c r="J44" s="70"/>
    </row>
    <row r="45" ht="15">
      <c r="J45" s="70"/>
    </row>
    <row r="46" ht="15">
      <c r="J46" s="70"/>
    </row>
    <row r="47" ht="15">
      <c r="J47" s="70"/>
    </row>
    <row r="48" ht="15">
      <c r="J48" s="70"/>
    </row>
    <row r="49" ht="15">
      <c r="J49" s="70"/>
    </row>
    <row r="50" ht="15">
      <c r="J50" s="70"/>
    </row>
    <row r="51" ht="15">
      <c r="J51" s="70"/>
    </row>
    <row r="52" ht="15">
      <c r="J52" s="70"/>
    </row>
    <row r="53" ht="15">
      <c r="J53" s="70"/>
    </row>
    <row r="54" ht="15">
      <c r="J54" s="70"/>
    </row>
    <row r="55" ht="15">
      <c r="J55" s="70"/>
    </row>
    <row r="56" ht="15">
      <c r="J56" s="70"/>
    </row>
    <row r="57" ht="15">
      <c r="J57" s="70"/>
    </row>
    <row r="58" ht="15">
      <c r="J58" s="70"/>
    </row>
    <row r="59" ht="15">
      <c r="J59" s="70"/>
    </row>
  </sheetData>
  <mergeCells count="5">
    <mergeCell ref="B4:E4"/>
    <mergeCell ref="B5:E5"/>
    <mergeCell ref="J39:J59"/>
    <mergeCell ref="B16:E16"/>
    <mergeCell ref="B3:F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K31"/>
  <sheetViews>
    <sheetView workbookViewId="0" topLeftCell="A4">
      <selection activeCell="E16" sqref="E16"/>
    </sheetView>
  </sheetViews>
  <sheetFormatPr defaultColWidth="9.140625" defaultRowHeight="15"/>
  <cols>
    <col min="3" max="3" width="5.140625" style="0" customWidth="1"/>
    <col min="4" max="4" width="14.8515625" style="0" customWidth="1"/>
    <col min="5" max="5" width="11.8515625" style="0" customWidth="1"/>
    <col min="6" max="6" width="13.57421875" style="0" customWidth="1"/>
    <col min="7" max="7" width="14.7109375" style="0" customWidth="1"/>
    <col min="8" max="8" width="13.7109375" style="0" customWidth="1"/>
    <col min="9" max="9" width="14.8515625" style="0" customWidth="1"/>
    <col min="10" max="10" width="10.421875" style="0" customWidth="1"/>
  </cols>
  <sheetData>
    <row r="2" spans="3:10" ht="15.75" customHeight="1">
      <c r="C2" s="24" t="s">
        <v>60</v>
      </c>
      <c r="D2" s="24"/>
      <c r="E2" s="24"/>
      <c r="F2" s="24"/>
      <c r="G2" s="24"/>
      <c r="H2" s="24"/>
      <c r="I2" s="24"/>
      <c r="J2" s="24"/>
    </row>
    <row r="3" spans="3:11" ht="49.5">
      <c r="C3" s="14" t="s">
        <v>61</v>
      </c>
      <c r="D3" s="14" t="s">
        <v>62</v>
      </c>
      <c r="E3" s="14" t="s">
        <v>63</v>
      </c>
      <c r="F3" s="14" t="s">
        <v>64</v>
      </c>
      <c r="G3" s="14" t="s">
        <v>90</v>
      </c>
      <c r="H3" s="14" t="s">
        <v>65</v>
      </c>
      <c r="I3" s="14" t="s">
        <v>91</v>
      </c>
      <c r="K3" s="1"/>
    </row>
    <row r="4" spans="3:11" ht="18.75">
      <c r="C4" s="15">
        <v>1</v>
      </c>
      <c r="D4" s="15" t="s">
        <v>66</v>
      </c>
      <c r="E4" s="14">
        <v>91</v>
      </c>
      <c r="F4" s="16">
        <v>0.076</v>
      </c>
      <c r="G4" s="14">
        <v>10</v>
      </c>
      <c r="H4" s="14">
        <f>8+15</f>
        <v>23</v>
      </c>
      <c r="I4" s="14">
        <v>0</v>
      </c>
      <c r="K4" s="1"/>
    </row>
    <row r="5" spans="3:11" ht="18.75">
      <c r="C5" s="15">
        <v>2</v>
      </c>
      <c r="D5" s="15" t="s">
        <v>72</v>
      </c>
      <c r="E5" s="14">
        <v>91</v>
      </c>
      <c r="F5" s="16">
        <v>0.0845</v>
      </c>
      <c r="G5" s="14">
        <v>10</v>
      </c>
      <c r="H5" s="14">
        <f>19+26</f>
        <v>45</v>
      </c>
      <c r="I5" s="14"/>
      <c r="K5" s="1"/>
    </row>
    <row r="6" spans="3:11" ht="18.75">
      <c r="C6" s="15">
        <v>3</v>
      </c>
      <c r="D6" s="15" t="s">
        <v>67</v>
      </c>
      <c r="E6" s="14">
        <v>91</v>
      </c>
      <c r="F6" s="16">
        <v>0.0766</v>
      </c>
      <c r="G6" s="14">
        <v>10</v>
      </c>
      <c r="H6" s="14">
        <f>15+18</f>
        <v>33</v>
      </c>
      <c r="I6" s="14">
        <v>0</v>
      </c>
      <c r="K6" s="1"/>
    </row>
    <row r="7" spans="3:11" ht="18.75">
      <c r="C7" s="15">
        <v>4</v>
      </c>
      <c r="D7" s="23" t="s">
        <v>41</v>
      </c>
      <c r="E7" s="14">
        <v>91</v>
      </c>
      <c r="F7" s="16">
        <v>0.078</v>
      </c>
      <c r="G7" s="14">
        <v>10</v>
      </c>
      <c r="H7" s="14">
        <f>15+22</f>
        <v>37</v>
      </c>
      <c r="I7" s="14">
        <v>0</v>
      </c>
      <c r="K7" s="1"/>
    </row>
    <row r="8" spans="3:11" ht="18.75">
      <c r="C8" s="15">
        <v>5</v>
      </c>
      <c r="D8" s="15" t="s">
        <v>89</v>
      </c>
      <c r="E8" s="14">
        <v>91</v>
      </c>
      <c r="F8" s="16">
        <v>0.0759</v>
      </c>
      <c r="G8" s="14">
        <v>10</v>
      </c>
      <c r="H8" s="14">
        <f>10+15</f>
        <v>25</v>
      </c>
      <c r="I8" s="14">
        <v>0</v>
      </c>
      <c r="K8" s="1"/>
    </row>
    <row r="9" spans="3:11" ht="18.75">
      <c r="C9" s="1"/>
      <c r="D9" s="13"/>
      <c r="E9" s="1"/>
      <c r="F9" s="1"/>
      <c r="G9" s="1"/>
      <c r="H9" s="1"/>
      <c r="I9" s="1"/>
      <c r="J9" s="1"/>
      <c r="K9" s="1"/>
    </row>
    <row r="10" spans="3:10" ht="18.75">
      <c r="C10" s="73" t="s">
        <v>95</v>
      </c>
      <c r="D10" s="73"/>
      <c r="E10" s="73"/>
      <c r="F10" s="73"/>
      <c r="G10" s="73"/>
      <c r="H10" s="73"/>
      <c r="I10" s="73"/>
      <c r="J10" s="73"/>
    </row>
    <row r="11" ht="18.75">
      <c r="C11" s="1"/>
    </row>
    <row r="12" spans="3:10" ht="16.5">
      <c r="C12" s="74" t="s">
        <v>76</v>
      </c>
      <c r="D12" s="74"/>
      <c r="E12" s="26" t="s">
        <v>96</v>
      </c>
      <c r="F12" s="26" t="s">
        <v>77</v>
      </c>
      <c r="G12" s="26" t="s">
        <v>78</v>
      </c>
      <c r="H12" s="26" t="s">
        <v>79</v>
      </c>
      <c r="I12" s="26" t="s">
        <v>80</v>
      </c>
      <c r="J12" s="26" t="s">
        <v>81</v>
      </c>
    </row>
    <row r="13" spans="3:10" ht="16.5">
      <c r="C13" s="72" t="s">
        <v>82</v>
      </c>
      <c r="D13" s="72"/>
      <c r="E13" s="27"/>
      <c r="F13" s="17">
        <v>76</v>
      </c>
      <c r="G13" s="17">
        <v>87</v>
      </c>
      <c r="H13" s="18">
        <v>77</v>
      </c>
      <c r="I13" s="18">
        <v>76</v>
      </c>
      <c r="J13" s="18">
        <v>76</v>
      </c>
    </row>
    <row r="14" spans="3:10" ht="16.5">
      <c r="C14" s="72" t="s">
        <v>83</v>
      </c>
      <c r="D14" s="72"/>
      <c r="E14" s="27"/>
      <c r="F14" s="17">
        <v>73</v>
      </c>
      <c r="G14" s="17">
        <v>83</v>
      </c>
      <c r="H14" s="18">
        <v>72</v>
      </c>
      <c r="I14" s="18">
        <v>76</v>
      </c>
      <c r="J14" s="18">
        <v>71</v>
      </c>
    </row>
    <row r="15" spans="3:10" ht="16.5">
      <c r="C15" s="72" t="s">
        <v>50</v>
      </c>
      <c r="D15" s="72"/>
      <c r="E15" s="27"/>
      <c r="F15" s="17">
        <v>1</v>
      </c>
      <c r="G15" s="17">
        <v>2</v>
      </c>
      <c r="H15" s="18">
        <v>2</v>
      </c>
      <c r="I15" s="18" t="s">
        <v>69</v>
      </c>
      <c r="J15" s="18" t="s">
        <v>69</v>
      </c>
    </row>
    <row r="16" spans="3:10" ht="16.5">
      <c r="C16" s="72" t="s">
        <v>49</v>
      </c>
      <c r="D16" s="72"/>
      <c r="E16" s="27"/>
      <c r="F16" s="17">
        <v>2</v>
      </c>
      <c r="G16" s="17">
        <v>2</v>
      </c>
      <c r="H16" s="18">
        <v>5</v>
      </c>
      <c r="I16" s="18" t="s">
        <v>69</v>
      </c>
      <c r="J16" s="18">
        <v>5</v>
      </c>
    </row>
    <row r="17" spans="3:10" ht="16.5">
      <c r="C17" s="72" t="s">
        <v>84</v>
      </c>
      <c r="D17" s="72"/>
      <c r="E17" s="27"/>
      <c r="F17" s="17">
        <v>53</v>
      </c>
      <c r="G17" s="17">
        <v>56</v>
      </c>
      <c r="H17" s="18">
        <v>54</v>
      </c>
      <c r="I17" s="18">
        <v>63</v>
      </c>
      <c r="J17" s="18">
        <v>51</v>
      </c>
    </row>
    <row r="18" spans="3:10" ht="16.5">
      <c r="C18" s="72" t="s">
        <v>85</v>
      </c>
      <c r="D18" s="72"/>
      <c r="E18" s="27"/>
      <c r="F18" s="17">
        <v>19</v>
      </c>
      <c r="G18" s="17">
        <v>25</v>
      </c>
      <c r="H18" s="18">
        <v>16</v>
      </c>
      <c r="I18" s="18">
        <v>13</v>
      </c>
      <c r="J18" s="18">
        <v>17</v>
      </c>
    </row>
    <row r="19" spans="3:10" ht="16.5">
      <c r="C19" s="72" t="s">
        <v>86</v>
      </c>
      <c r="D19" s="72"/>
      <c r="E19" s="27"/>
      <c r="F19" s="17">
        <v>1</v>
      </c>
      <c r="G19" s="17">
        <v>2</v>
      </c>
      <c r="H19" s="18" t="s">
        <v>69</v>
      </c>
      <c r="I19" s="18" t="s">
        <v>69</v>
      </c>
      <c r="J19" s="18">
        <v>3</v>
      </c>
    </row>
    <row r="20" spans="3:10" ht="16.5">
      <c r="C20" s="75" t="s">
        <v>87</v>
      </c>
      <c r="D20" s="75"/>
      <c r="E20" s="75"/>
      <c r="F20" s="75"/>
      <c r="G20" s="75"/>
      <c r="H20" s="75"/>
      <c r="I20" s="75"/>
      <c r="J20" s="27"/>
    </row>
    <row r="21" spans="3:10" ht="16.5">
      <c r="C21" s="72" t="s">
        <v>66</v>
      </c>
      <c r="D21" s="72"/>
      <c r="E21" s="27"/>
      <c r="F21" s="19"/>
      <c r="G21" s="19">
        <v>0.72</v>
      </c>
      <c r="H21" s="20">
        <v>0.72</v>
      </c>
      <c r="I21" s="20">
        <v>0.69</v>
      </c>
      <c r="J21" s="20">
        <v>0.64</v>
      </c>
    </row>
    <row r="22" spans="3:10" ht="16.5">
      <c r="C22" s="72" t="s">
        <v>72</v>
      </c>
      <c r="D22" s="72"/>
      <c r="E22" s="27"/>
      <c r="F22" s="19"/>
      <c r="G22" s="21">
        <v>0.717</v>
      </c>
      <c r="H22" s="20">
        <v>0.68</v>
      </c>
      <c r="I22" s="20">
        <v>0.74</v>
      </c>
      <c r="J22" s="20">
        <v>0.66</v>
      </c>
    </row>
    <row r="23" spans="3:10" ht="16.5">
      <c r="C23" s="72" t="s">
        <v>40</v>
      </c>
      <c r="D23" s="72"/>
      <c r="E23" s="27"/>
      <c r="F23" s="19"/>
      <c r="G23" s="21">
        <v>0.672</v>
      </c>
      <c r="H23" s="20">
        <v>0.65</v>
      </c>
      <c r="I23" s="20">
        <v>0.65</v>
      </c>
      <c r="J23" s="20">
        <v>0.71</v>
      </c>
    </row>
    <row r="24" spans="3:10" ht="16.5">
      <c r="C24" s="72" t="s">
        <v>70</v>
      </c>
      <c r="D24" s="72"/>
      <c r="E24" s="27"/>
      <c r="F24" s="19"/>
      <c r="G24" s="21">
        <v>0.693</v>
      </c>
      <c r="H24" s="20">
        <v>0.73</v>
      </c>
      <c r="I24" s="20">
        <v>0.65</v>
      </c>
      <c r="J24" s="20">
        <v>0.65</v>
      </c>
    </row>
    <row r="25" spans="3:10" ht="16.5">
      <c r="C25" s="72" t="s">
        <v>71</v>
      </c>
      <c r="D25" s="72"/>
      <c r="E25" s="27"/>
      <c r="F25" s="19"/>
      <c r="G25" s="21">
        <v>0.733</v>
      </c>
      <c r="H25" s="20">
        <v>0.73</v>
      </c>
      <c r="I25" s="20">
        <v>0.73</v>
      </c>
      <c r="J25" s="20">
        <v>0.75</v>
      </c>
    </row>
    <row r="26" spans="3:10" ht="16.5">
      <c r="C26" s="72" t="s">
        <v>68</v>
      </c>
      <c r="D26" s="72"/>
      <c r="E26" s="27"/>
      <c r="F26" s="20"/>
      <c r="G26" s="21">
        <v>0.835</v>
      </c>
      <c r="H26" s="26" t="s">
        <v>69</v>
      </c>
      <c r="I26" s="26" t="s">
        <v>69</v>
      </c>
      <c r="J26" s="20">
        <v>0.72</v>
      </c>
    </row>
    <row r="27" spans="3:10" ht="16.5">
      <c r="C27" s="72" t="s">
        <v>73</v>
      </c>
      <c r="D27" s="72"/>
      <c r="E27" s="27"/>
      <c r="F27" s="19"/>
      <c r="G27" s="21">
        <v>0.567</v>
      </c>
      <c r="H27" s="20">
        <v>0.61</v>
      </c>
      <c r="I27" s="20">
        <v>0.63</v>
      </c>
      <c r="J27" s="20">
        <v>0.57</v>
      </c>
    </row>
    <row r="28" spans="3:10" ht="16.5">
      <c r="C28" s="72" t="s">
        <v>74</v>
      </c>
      <c r="D28" s="72"/>
      <c r="E28" s="27"/>
      <c r="F28" s="19"/>
      <c r="G28" s="21">
        <v>0.519</v>
      </c>
      <c r="H28" s="20">
        <v>0.62</v>
      </c>
      <c r="I28" s="20">
        <v>0.66</v>
      </c>
      <c r="J28" s="20">
        <v>0.64</v>
      </c>
    </row>
    <row r="29" spans="3:10" ht="16.5">
      <c r="C29" s="72" t="s">
        <v>75</v>
      </c>
      <c r="D29" s="72"/>
      <c r="E29" s="27"/>
      <c r="F29" s="19"/>
      <c r="G29" s="21">
        <v>0.533</v>
      </c>
      <c r="H29" s="20">
        <v>0.45</v>
      </c>
      <c r="I29" s="20">
        <v>0.59</v>
      </c>
      <c r="J29" s="20">
        <v>0.52</v>
      </c>
    </row>
    <row r="30" spans="3:10" ht="16.5">
      <c r="C30" s="72" t="s">
        <v>88</v>
      </c>
      <c r="D30" s="72"/>
      <c r="E30" s="27"/>
      <c r="F30" s="19"/>
      <c r="G30" s="21">
        <v>0.753</v>
      </c>
      <c r="H30" s="20">
        <v>0.84</v>
      </c>
      <c r="I30" s="20">
        <v>0.77</v>
      </c>
      <c r="J30" s="20">
        <v>0.72</v>
      </c>
    </row>
    <row r="31" spans="3:9" ht="18.75">
      <c r="C31" s="1"/>
      <c r="D31" s="22"/>
      <c r="E31" s="22"/>
      <c r="F31" s="22"/>
      <c r="G31" s="22"/>
      <c r="H31" s="22"/>
      <c r="I31" s="22"/>
    </row>
  </sheetData>
  <mergeCells count="20">
    <mergeCell ref="C28:D28"/>
    <mergeCell ref="C29:D29"/>
    <mergeCell ref="C30:D30"/>
    <mergeCell ref="C22:D22"/>
    <mergeCell ref="C23:D23"/>
    <mergeCell ref="C24:D24"/>
    <mergeCell ref="C25:D25"/>
    <mergeCell ref="C26:D26"/>
    <mergeCell ref="C27:D27"/>
    <mergeCell ref="C21:D21"/>
    <mergeCell ref="C10:J10"/>
    <mergeCell ref="C12:D12"/>
    <mergeCell ref="C13:D13"/>
    <mergeCell ref="C14:D14"/>
    <mergeCell ref="C15:D15"/>
    <mergeCell ref="C16:D16"/>
    <mergeCell ref="C17:D17"/>
    <mergeCell ref="C18:D18"/>
    <mergeCell ref="C19:D19"/>
    <mergeCell ref="C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02"/>
  <sheetViews>
    <sheetView zoomScale="130" zoomScaleNormal="130" workbookViewId="0" topLeftCell="A13">
      <selection activeCell="D19" sqref="D19"/>
    </sheetView>
  </sheetViews>
  <sheetFormatPr defaultColWidth="9.140625" defaultRowHeight="16.5" customHeight="1"/>
  <cols>
    <col min="1" max="1" width="9.140625" style="28" customWidth="1"/>
    <col min="2" max="2" width="9.140625" style="31" customWidth="1"/>
    <col min="3" max="3" width="33.28125" style="31" customWidth="1"/>
    <col min="4" max="4" width="5.8515625" style="28" customWidth="1"/>
    <col min="5" max="5" width="4.421875" style="28" customWidth="1"/>
    <col min="6" max="6" width="6.421875" style="28" customWidth="1"/>
    <col min="7" max="7" width="4.421875" style="28" customWidth="1"/>
    <col min="8" max="8" width="6.00390625" style="28" customWidth="1"/>
    <col min="9" max="9" width="4.00390625" style="28" customWidth="1"/>
    <col min="10" max="10" width="5.421875" style="28" customWidth="1"/>
    <col min="11" max="11" width="4.421875" style="28" customWidth="1"/>
    <col min="12" max="12" width="5.8515625" style="28" customWidth="1"/>
    <col min="13" max="13" width="4.28125" style="28" customWidth="1"/>
    <col min="14" max="14" width="6.7109375" style="28" customWidth="1"/>
    <col min="15" max="15" width="6.57421875" style="28" hidden="1" customWidth="1"/>
    <col min="16" max="17" width="8.28125" style="28" customWidth="1"/>
    <col min="18" max="16384" width="9.140625" style="28" customWidth="1"/>
  </cols>
  <sheetData>
    <row r="2" spans="2:17" ht="17.1" customHeight="1"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29"/>
    </row>
    <row r="3" spans="2:17" ht="17.1" customHeight="1">
      <c r="B3" s="60" t="s">
        <v>94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30"/>
    </row>
    <row r="4" spans="4:15" ht="17.1" customHeight="1">
      <c r="D4" s="63">
        <v>101</v>
      </c>
      <c r="E4" s="63"/>
      <c r="F4" s="64" t="s">
        <v>4</v>
      </c>
      <c r="G4" s="64"/>
      <c r="H4" s="64" t="s">
        <v>5</v>
      </c>
      <c r="I4" s="64"/>
      <c r="J4" s="64" t="s">
        <v>6</v>
      </c>
      <c r="K4" s="64"/>
      <c r="L4" s="64" t="s">
        <v>7</v>
      </c>
      <c r="M4" s="64"/>
      <c r="N4" s="32"/>
      <c r="O4" s="32"/>
    </row>
    <row r="5" spans="2:17" ht="17.1" customHeight="1">
      <c r="B5" s="33"/>
      <c r="C5" s="33"/>
      <c r="D5" s="61" t="s">
        <v>38</v>
      </c>
      <c r="E5" s="62"/>
      <c r="F5" s="61" t="s">
        <v>39</v>
      </c>
      <c r="G5" s="62"/>
      <c r="H5" s="61" t="s">
        <v>40</v>
      </c>
      <c r="I5" s="62"/>
      <c r="J5" s="61" t="s">
        <v>41</v>
      </c>
      <c r="K5" s="62"/>
      <c r="L5" s="61" t="s">
        <v>42</v>
      </c>
      <c r="M5" s="62"/>
      <c r="N5" s="33" t="s">
        <v>2</v>
      </c>
      <c r="O5" s="33" t="s">
        <v>36</v>
      </c>
      <c r="P5" s="34" t="s">
        <v>17</v>
      </c>
      <c r="Q5" s="35"/>
    </row>
    <row r="6" spans="2:17" ht="17.1" customHeight="1">
      <c r="B6" s="33" t="s">
        <v>8</v>
      </c>
      <c r="C6" s="36" t="s">
        <v>9</v>
      </c>
      <c r="D6" s="37" t="s">
        <v>3</v>
      </c>
      <c r="E6" s="37" t="s">
        <v>1</v>
      </c>
      <c r="F6" s="37" t="s">
        <v>3</v>
      </c>
      <c r="G6" s="37" t="s">
        <v>1</v>
      </c>
      <c r="H6" s="37" t="s">
        <v>3</v>
      </c>
      <c r="I6" s="37" t="s">
        <v>1</v>
      </c>
      <c r="J6" s="37" t="s">
        <v>3</v>
      </c>
      <c r="K6" s="37" t="s">
        <v>1</v>
      </c>
      <c r="L6" s="37" t="s">
        <v>3</v>
      </c>
      <c r="M6" s="37" t="s">
        <v>1</v>
      </c>
      <c r="N6" s="38"/>
      <c r="O6" s="38"/>
      <c r="P6" s="33"/>
      <c r="Q6" s="39"/>
    </row>
    <row r="7" spans="1:19" ht="17.1" customHeight="1">
      <c r="A7" s="28">
        <v>1</v>
      </c>
      <c r="B7" s="40">
        <v>1183283</v>
      </c>
      <c r="C7" s="40" t="s">
        <v>147</v>
      </c>
      <c r="D7" s="48" t="s">
        <v>15</v>
      </c>
      <c r="E7" s="38">
        <v>10</v>
      </c>
      <c r="F7" s="48" t="s">
        <v>15</v>
      </c>
      <c r="G7" s="38">
        <v>10</v>
      </c>
      <c r="H7" s="48" t="s">
        <v>15</v>
      </c>
      <c r="I7" s="38">
        <v>10</v>
      </c>
      <c r="J7" s="48" t="s">
        <v>15</v>
      </c>
      <c r="K7" s="38">
        <v>10</v>
      </c>
      <c r="L7" s="48" t="s">
        <v>15</v>
      </c>
      <c r="M7" s="38">
        <v>10</v>
      </c>
      <c r="N7" s="41">
        <f aca="true" t="shared" si="0" ref="N7:N38">+(E7+G7+I7+K7+M7)/5</f>
        <v>10</v>
      </c>
      <c r="O7" s="41">
        <f aca="true" t="shared" si="1" ref="O7:O38">+N7*9.5</f>
        <v>95</v>
      </c>
      <c r="P7" s="33">
        <v>1</v>
      </c>
      <c r="Q7" s="39"/>
      <c r="R7" s="42" t="s">
        <v>15</v>
      </c>
      <c r="S7" s="42">
        <v>10</v>
      </c>
    </row>
    <row r="8" spans="1:19" ht="17.1" customHeight="1">
      <c r="A8" s="28">
        <f>+A7+1</f>
        <v>2</v>
      </c>
      <c r="B8" s="40">
        <v>1183302</v>
      </c>
      <c r="C8" s="40" t="s">
        <v>166</v>
      </c>
      <c r="D8" s="48" t="s">
        <v>15</v>
      </c>
      <c r="E8" s="38">
        <v>10</v>
      </c>
      <c r="F8" s="48" t="s">
        <v>15</v>
      </c>
      <c r="G8" s="38">
        <v>10</v>
      </c>
      <c r="H8" s="48" t="s">
        <v>15</v>
      </c>
      <c r="I8" s="38">
        <v>10</v>
      </c>
      <c r="J8" s="48" t="s">
        <v>15</v>
      </c>
      <c r="K8" s="38">
        <v>10</v>
      </c>
      <c r="L8" s="48" t="s">
        <v>15</v>
      </c>
      <c r="M8" s="38">
        <v>10</v>
      </c>
      <c r="N8" s="41">
        <f t="shared" si="0"/>
        <v>10</v>
      </c>
      <c r="O8" s="41">
        <f t="shared" si="1"/>
        <v>95</v>
      </c>
      <c r="P8" s="33">
        <f>+P7+1</f>
        <v>2</v>
      </c>
      <c r="Q8" s="39"/>
      <c r="R8" s="42" t="s">
        <v>14</v>
      </c>
      <c r="S8" s="42">
        <v>9</v>
      </c>
    </row>
    <row r="9" spans="1:19" ht="17.1" customHeight="1">
      <c r="A9" s="28">
        <f aca="true" t="shared" si="2" ref="A9:A72">+A8+1</f>
        <v>3</v>
      </c>
      <c r="B9" s="40">
        <v>1183307</v>
      </c>
      <c r="C9" s="40" t="s">
        <v>171</v>
      </c>
      <c r="D9" s="48" t="s">
        <v>15</v>
      </c>
      <c r="E9" s="38">
        <v>10</v>
      </c>
      <c r="F9" s="48" t="s">
        <v>15</v>
      </c>
      <c r="G9" s="38">
        <v>10</v>
      </c>
      <c r="H9" s="48" t="s">
        <v>15</v>
      </c>
      <c r="I9" s="38">
        <v>10</v>
      </c>
      <c r="J9" s="48" t="s">
        <v>15</v>
      </c>
      <c r="K9" s="38">
        <v>10</v>
      </c>
      <c r="L9" s="48" t="s">
        <v>15</v>
      </c>
      <c r="M9" s="38">
        <v>10</v>
      </c>
      <c r="N9" s="41">
        <f t="shared" si="0"/>
        <v>10</v>
      </c>
      <c r="O9" s="41">
        <f t="shared" si="1"/>
        <v>95</v>
      </c>
      <c r="P9" s="33">
        <f aca="true" t="shared" si="3" ref="P9:P72">+P8+1</f>
        <v>3</v>
      </c>
      <c r="Q9" s="39"/>
      <c r="R9" s="42" t="s">
        <v>186</v>
      </c>
      <c r="S9" s="42">
        <v>8</v>
      </c>
    </row>
    <row r="10" spans="1:19" ht="17.1" customHeight="1">
      <c r="A10" s="28">
        <f t="shared" si="2"/>
        <v>4</v>
      </c>
      <c r="B10" s="40">
        <v>1183250</v>
      </c>
      <c r="C10" s="40" t="s">
        <v>114</v>
      </c>
      <c r="D10" s="48" t="s">
        <v>15</v>
      </c>
      <c r="E10" s="38">
        <v>10</v>
      </c>
      <c r="F10" s="48" t="s">
        <v>15</v>
      </c>
      <c r="G10" s="38">
        <v>10</v>
      </c>
      <c r="H10" s="48" t="s">
        <v>14</v>
      </c>
      <c r="I10" s="38">
        <v>9</v>
      </c>
      <c r="J10" s="48" t="s">
        <v>15</v>
      </c>
      <c r="K10" s="38">
        <v>10</v>
      </c>
      <c r="L10" s="48" t="s">
        <v>15</v>
      </c>
      <c r="M10" s="38">
        <v>10</v>
      </c>
      <c r="N10" s="41">
        <f t="shared" si="0"/>
        <v>9.8</v>
      </c>
      <c r="O10" s="41">
        <f t="shared" si="1"/>
        <v>93.10000000000001</v>
      </c>
      <c r="P10" s="33">
        <v>1</v>
      </c>
      <c r="Q10" s="39"/>
      <c r="R10" s="42" t="s">
        <v>187</v>
      </c>
      <c r="S10" s="42">
        <v>7</v>
      </c>
    </row>
    <row r="11" spans="1:19" ht="17.1" customHeight="1">
      <c r="A11" s="28">
        <f t="shared" si="2"/>
        <v>5</v>
      </c>
      <c r="B11" s="40">
        <v>1183314</v>
      </c>
      <c r="C11" s="40" t="s">
        <v>178</v>
      </c>
      <c r="D11" s="48" t="s">
        <v>14</v>
      </c>
      <c r="E11" s="38">
        <v>9</v>
      </c>
      <c r="F11" s="48" t="s">
        <v>15</v>
      </c>
      <c r="G11" s="38">
        <v>10</v>
      </c>
      <c r="H11" s="48" t="s">
        <v>15</v>
      </c>
      <c r="I11" s="38">
        <v>10</v>
      </c>
      <c r="J11" s="48" t="s">
        <v>15</v>
      </c>
      <c r="K11" s="38">
        <v>10</v>
      </c>
      <c r="L11" s="48" t="s">
        <v>15</v>
      </c>
      <c r="M11" s="38">
        <v>10</v>
      </c>
      <c r="N11" s="41">
        <f t="shared" si="0"/>
        <v>9.8</v>
      </c>
      <c r="O11" s="41">
        <f t="shared" si="1"/>
        <v>93.10000000000001</v>
      </c>
      <c r="P11" s="33">
        <f t="shared" si="3"/>
        <v>2</v>
      </c>
      <c r="Q11" s="39"/>
      <c r="R11" s="42" t="s">
        <v>11</v>
      </c>
      <c r="S11" s="42">
        <v>6</v>
      </c>
    </row>
    <row r="12" spans="1:19" ht="17.1" customHeight="1">
      <c r="A12" s="28">
        <f t="shared" si="2"/>
        <v>6</v>
      </c>
      <c r="B12" s="40">
        <v>1183236</v>
      </c>
      <c r="C12" s="40" t="s">
        <v>100</v>
      </c>
      <c r="D12" s="48" t="s">
        <v>14</v>
      </c>
      <c r="E12" s="38">
        <v>9</v>
      </c>
      <c r="F12" s="48" t="s">
        <v>15</v>
      </c>
      <c r="G12" s="38">
        <v>10</v>
      </c>
      <c r="H12" s="48" t="s">
        <v>14</v>
      </c>
      <c r="I12" s="38">
        <v>9</v>
      </c>
      <c r="J12" s="48" t="s">
        <v>14</v>
      </c>
      <c r="K12" s="38">
        <v>9</v>
      </c>
      <c r="L12" s="48" t="s">
        <v>15</v>
      </c>
      <c r="M12" s="38">
        <v>10</v>
      </c>
      <c r="N12" s="41">
        <f t="shared" si="0"/>
        <v>9.4</v>
      </c>
      <c r="O12" s="41">
        <f t="shared" si="1"/>
        <v>89.3</v>
      </c>
      <c r="P12" s="33">
        <f t="shared" si="3"/>
        <v>3</v>
      </c>
      <c r="Q12" s="39"/>
      <c r="R12" s="42" t="s">
        <v>12</v>
      </c>
      <c r="S12" s="42">
        <v>5</v>
      </c>
    </row>
    <row r="13" spans="1:19" ht="17.1" customHeight="1">
      <c r="A13" s="28">
        <f t="shared" si="2"/>
        <v>7</v>
      </c>
      <c r="B13" s="40">
        <v>1183242</v>
      </c>
      <c r="C13" s="40" t="s">
        <v>106</v>
      </c>
      <c r="D13" s="48" t="s">
        <v>14</v>
      </c>
      <c r="E13" s="38">
        <v>9</v>
      </c>
      <c r="F13" s="48" t="s">
        <v>15</v>
      </c>
      <c r="G13" s="38">
        <v>10</v>
      </c>
      <c r="H13" s="48" t="s">
        <v>14</v>
      </c>
      <c r="I13" s="38">
        <v>9</v>
      </c>
      <c r="J13" s="48" t="s">
        <v>15</v>
      </c>
      <c r="K13" s="38">
        <v>10</v>
      </c>
      <c r="L13" s="48" t="s">
        <v>14</v>
      </c>
      <c r="M13" s="38">
        <v>9</v>
      </c>
      <c r="N13" s="41">
        <f t="shared" si="0"/>
        <v>9.4</v>
      </c>
      <c r="O13" s="41">
        <f t="shared" si="1"/>
        <v>89.3</v>
      </c>
      <c r="P13" s="33">
        <f t="shared" si="3"/>
        <v>4</v>
      </c>
      <c r="Q13" s="39"/>
      <c r="R13" s="42" t="s">
        <v>0</v>
      </c>
      <c r="S13" s="42">
        <v>4</v>
      </c>
    </row>
    <row r="14" spans="1:17" ht="17.1" customHeight="1">
      <c r="A14" s="28">
        <f t="shared" si="2"/>
        <v>8</v>
      </c>
      <c r="B14" s="40">
        <v>1183271</v>
      </c>
      <c r="C14" s="40" t="s">
        <v>135</v>
      </c>
      <c r="D14" s="48" t="s">
        <v>14</v>
      </c>
      <c r="E14" s="38">
        <v>9</v>
      </c>
      <c r="F14" s="48" t="s">
        <v>15</v>
      </c>
      <c r="G14" s="38">
        <v>10</v>
      </c>
      <c r="H14" s="48" t="s">
        <v>15</v>
      </c>
      <c r="I14" s="38">
        <v>10</v>
      </c>
      <c r="J14" s="48" t="s">
        <v>14</v>
      </c>
      <c r="K14" s="38">
        <v>9</v>
      </c>
      <c r="L14" s="48" t="s">
        <v>14</v>
      </c>
      <c r="M14" s="38">
        <v>9</v>
      </c>
      <c r="N14" s="41">
        <f t="shared" si="0"/>
        <v>9.4</v>
      </c>
      <c r="O14" s="41">
        <f t="shared" si="1"/>
        <v>89.3</v>
      </c>
      <c r="P14" s="33">
        <f t="shared" si="3"/>
        <v>5</v>
      </c>
      <c r="Q14" s="39"/>
    </row>
    <row r="15" spans="1:17" ht="17.1" customHeight="1">
      <c r="A15" s="28">
        <f t="shared" si="2"/>
        <v>9</v>
      </c>
      <c r="B15" s="40">
        <v>1183318</v>
      </c>
      <c r="C15" s="40" t="s">
        <v>182</v>
      </c>
      <c r="D15" s="48" t="s">
        <v>14</v>
      </c>
      <c r="E15" s="38">
        <v>9</v>
      </c>
      <c r="F15" s="48" t="s">
        <v>11</v>
      </c>
      <c r="G15" s="38">
        <v>10</v>
      </c>
      <c r="H15" s="48" t="s">
        <v>14</v>
      </c>
      <c r="I15" s="38">
        <v>9</v>
      </c>
      <c r="J15" s="48" t="s">
        <v>14</v>
      </c>
      <c r="K15" s="38">
        <v>9</v>
      </c>
      <c r="L15" s="48" t="s">
        <v>15</v>
      </c>
      <c r="M15" s="38">
        <v>10</v>
      </c>
      <c r="N15" s="41">
        <f t="shared" si="0"/>
        <v>9.4</v>
      </c>
      <c r="O15" s="41">
        <f t="shared" si="1"/>
        <v>89.3</v>
      </c>
      <c r="P15" s="33">
        <f t="shared" si="3"/>
        <v>6</v>
      </c>
      <c r="Q15" s="39"/>
    </row>
    <row r="16" spans="1:17" ht="17.1" customHeight="1">
      <c r="A16" s="28">
        <f t="shared" si="2"/>
        <v>10</v>
      </c>
      <c r="B16" s="40">
        <v>1183240</v>
      </c>
      <c r="C16" s="40" t="s">
        <v>104</v>
      </c>
      <c r="D16" s="48" t="s">
        <v>14</v>
      </c>
      <c r="E16" s="38">
        <v>9</v>
      </c>
      <c r="F16" s="48" t="s">
        <v>15</v>
      </c>
      <c r="G16" s="38">
        <v>10</v>
      </c>
      <c r="H16" s="48" t="s">
        <v>14</v>
      </c>
      <c r="I16" s="38">
        <v>9</v>
      </c>
      <c r="J16" s="48" t="s">
        <v>14</v>
      </c>
      <c r="K16" s="38">
        <v>9</v>
      </c>
      <c r="L16" s="48" t="s">
        <v>14</v>
      </c>
      <c r="M16" s="38">
        <v>9</v>
      </c>
      <c r="N16" s="41">
        <f t="shared" si="0"/>
        <v>9.2</v>
      </c>
      <c r="O16" s="41">
        <f t="shared" si="1"/>
        <v>87.39999999999999</v>
      </c>
      <c r="P16" s="33">
        <f t="shared" si="3"/>
        <v>7</v>
      </c>
      <c r="Q16" s="39"/>
    </row>
    <row r="17" spans="1:17" ht="17.1" customHeight="1">
      <c r="A17" s="28">
        <f t="shared" si="2"/>
        <v>11</v>
      </c>
      <c r="B17" s="40">
        <v>1183245</v>
      </c>
      <c r="C17" s="40" t="s">
        <v>109</v>
      </c>
      <c r="D17" s="48" t="s">
        <v>14</v>
      </c>
      <c r="E17" s="38">
        <v>9</v>
      </c>
      <c r="F17" s="48" t="s">
        <v>15</v>
      </c>
      <c r="G17" s="38">
        <v>10</v>
      </c>
      <c r="H17" s="48" t="s">
        <v>14</v>
      </c>
      <c r="I17" s="38">
        <v>9</v>
      </c>
      <c r="J17" s="48" t="s">
        <v>14</v>
      </c>
      <c r="K17" s="38">
        <v>9</v>
      </c>
      <c r="L17" s="48" t="s">
        <v>14</v>
      </c>
      <c r="M17" s="38">
        <v>9</v>
      </c>
      <c r="N17" s="41">
        <f t="shared" si="0"/>
        <v>9.2</v>
      </c>
      <c r="O17" s="41">
        <f t="shared" si="1"/>
        <v>87.39999999999999</v>
      </c>
      <c r="P17" s="33">
        <f t="shared" si="3"/>
        <v>8</v>
      </c>
      <c r="Q17" s="39"/>
    </row>
    <row r="18" spans="1:17" ht="17.1" customHeight="1">
      <c r="A18" s="28">
        <f t="shared" si="2"/>
        <v>12</v>
      </c>
      <c r="B18" s="40">
        <v>1183273</v>
      </c>
      <c r="C18" s="40" t="s">
        <v>137</v>
      </c>
      <c r="D18" s="48" t="s">
        <v>14</v>
      </c>
      <c r="E18" s="38">
        <v>9</v>
      </c>
      <c r="F18" s="48" t="s">
        <v>14</v>
      </c>
      <c r="G18" s="38">
        <v>9</v>
      </c>
      <c r="H18" s="48" t="s">
        <v>14</v>
      </c>
      <c r="I18" s="38">
        <v>9</v>
      </c>
      <c r="J18" s="48" t="s">
        <v>14</v>
      </c>
      <c r="K18" s="38">
        <v>9</v>
      </c>
      <c r="L18" s="48" t="s">
        <v>14</v>
      </c>
      <c r="M18" s="38">
        <v>9</v>
      </c>
      <c r="N18" s="41">
        <f t="shared" si="0"/>
        <v>9</v>
      </c>
      <c r="O18" s="41">
        <f t="shared" si="1"/>
        <v>85.5</v>
      </c>
      <c r="P18" s="33">
        <f t="shared" si="3"/>
        <v>9</v>
      </c>
      <c r="Q18" s="39"/>
    </row>
    <row r="19" spans="1:17" ht="17.1" customHeight="1">
      <c r="A19" s="28">
        <f t="shared" si="2"/>
        <v>13</v>
      </c>
      <c r="B19" s="40">
        <v>1183233</v>
      </c>
      <c r="C19" s="40" t="s">
        <v>97</v>
      </c>
      <c r="D19" s="48" t="s">
        <v>186</v>
      </c>
      <c r="E19" s="38">
        <v>8</v>
      </c>
      <c r="F19" s="48" t="s">
        <v>14</v>
      </c>
      <c r="G19" s="38">
        <v>9</v>
      </c>
      <c r="H19" s="48" t="s">
        <v>14</v>
      </c>
      <c r="I19" s="38">
        <v>9</v>
      </c>
      <c r="J19" s="48" t="s">
        <v>14</v>
      </c>
      <c r="K19" s="38">
        <v>9</v>
      </c>
      <c r="L19" s="48" t="s">
        <v>14</v>
      </c>
      <c r="M19" s="38">
        <v>9</v>
      </c>
      <c r="N19" s="41">
        <f t="shared" si="0"/>
        <v>8.8</v>
      </c>
      <c r="O19" s="41">
        <f t="shared" si="1"/>
        <v>83.60000000000001</v>
      </c>
      <c r="P19" s="33">
        <v>1</v>
      </c>
      <c r="Q19" s="39"/>
    </row>
    <row r="20" spans="1:17" ht="17.1" customHeight="1">
      <c r="A20" s="28">
        <f t="shared" si="2"/>
        <v>14</v>
      </c>
      <c r="B20" s="40">
        <v>1183238</v>
      </c>
      <c r="C20" s="40" t="s">
        <v>102</v>
      </c>
      <c r="D20" s="48" t="s">
        <v>14</v>
      </c>
      <c r="E20" s="38">
        <v>9</v>
      </c>
      <c r="F20" s="48" t="s">
        <v>14</v>
      </c>
      <c r="G20" s="38">
        <v>9</v>
      </c>
      <c r="H20" s="48" t="s">
        <v>14</v>
      </c>
      <c r="I20" s="38">
        <v>9</v>
      </c>
      <c r="J20" s="48" t="s">
        <v>14</v>
      </c>
      <c r="K20" s="38">
        <v>9</v>
      </c>
      <c r="L20" s="48" t="s">
        <v>186</v>
      </c>
      <c r="M20" s="38">
        <v>8</v>
      </c>
      <c r="N20" s="41">
        <f t="shared" si="0"/>
        <v>8.8</v>
      </c>
      <c r="O20" s="41">
        <f t="shared" si="1"/>
        <v>83.60000000000001</v>
      </c>
      <c r="P20" s="33">
        <f t="shared" si="3"/>
        <v>2</v>
      </c>
      <c r="Q20" s="39"/>
    </row>
    <row r="21" spans="1:17" ht="17.1" customHeight="1">
      <c r="A21" s="28">
        <f t="shared" si="2"/>
        <v>15</v>
      </c>
      <c r="B21" s="40">
        <v>1183239</v>
      </c>
      <c r="C21" s="40" t="s">
        <v>103</v>
      </c>
      <c r="D21" s="48" t="s">
        <v>14</v>
      </c>
      <c r="E21" s="38">
        <v>9</v>
      </c>
      <c r="F21" s="48" t="s">
        <v>14</v>
      </c>
      <c r="G21" s="38">
        <v>9</v>
      </c>
      <c r="H21" s="48" t="s">
        <v>14</v>
      </c>
      <c r="I21" s="38">
        <v>9</v>
      </c>
      <c r="J21" s="48" t="s">
        <v>14</v>
      </c>
      <c r="K21" s="38">
        <v>9</v>
      </c>
      <c r="L21" s="48" t="s">
        <v>186</v>
      </c>
      <c r="M21" s="38">
        <v>8</v>
      </c>
      <c r="N21" s="41">
        <f t="shared" si="0"/>
        <v>8.8</v>
      </c>
      <c r="O21" s="41">
        <f t="shared" si="1"/>
        <v>83.60000000000001</v>
      </c>
      <c r="P21" s="33">
        <f t="shared" si="3"/>
        <v>3</v>
      </c>
      <c r="Q21" s="39"/>
    </row>
    <row r="22" spans="1:17" ht="17.1" customHeight="1">
      <c r="A22" s="28">
        <f t="shared" si="2"/>
        <v>16</v>
      </c>
      <c r="B22" s="40">
        <v>1183255</v>
      </c>
      <c r="C22" s="40" t="s">
        <v>119</v>
      </c>
      <c r="D22" s="48" t="s">
        <v>14</v>
      </c>
      <c r="E22" s="38">
        <v>9</v>
      </c>
      <c r="F22" s="48" t="s">
        <v>15</v>
      </c>
      <c r="G22" s="38">
        <v>10</v>
      </c>
      <c r="H22" s="48" t="s">
        <v>186</v>
      </c>
      <c r="I22" s="38">
        <v>8</v>
      </c>
      <c r="J22" s="48" t="s">
        <v>186</v>
      </c>
      <c r="K22" s="38">
        <v>8</v>
      </c>
      <c r="L22" s="48" t="s">
        <v>15</v>
      </c>
      <c r="M22" s="38">
        <v>9</v>
      </c>
      <c r="N22" s="41">
        <f t="shared" si="0"/>
        <v>8.8</v>
      </c>
      <c r="O22" s="41">
        <f t="shared" si="1"/>
        <v>83.60000000000001</v>
      </c>
      <c r="P22" s="33">
        <f t="shared" si="3"/>
        <v>4</v>
      </c>
      <c r="Q22" s="39"/>
    </row>
    <row r="23" spans="1:17" ht="17.1" customHeight="1">
      <c r="A23" s="28">
        <f t="shared" si="2"/>
        <v>17</v>
      </c>
      <c r="B23" s="40">
        <v>1183259</v>
      </c>
      <c r="C23" s="40" t="s">
        <v>123</v>
      </c>
      <c r="D23" s="48" t="s">
        <v>14</v>
      </c>
      <c r="E23" s="38">
        <v>9</v>
      </c>
      <c r="F23" s="48" t="s">
        <v>14</v>
      </c>
      <c r="G23" s="38">
        <v>9</v>
      </c>
      <c r="H23" s="48" t="s">
        <v>186</v>
      </c>
      <c r="I23" s="38">
        <v>8</v>
      </c>
      <c r="J23" s="48" t="s">
        <v>14</v>
      </c>
      <c r="K23" s="38">
        <v>9</v>
      </c>
      <c r="L23" s="48" t="s">
        <v>14</v>
      </c>
      <c r="M23" s="38">
        <v>9</v>
      </c>
      <c r="N23" s="41">
        <f t="shared" si="0"/>
        <v>8.8</v>
      </c>
      <c r="O23" s="41">
        <f t="shared" si="1"/>
        <v>83.60000000000001</v>
      </c>
      <c r="P23" s="33">
        <f t="shared" si="3"/>
        <v>5</v>
      </c>
      <c r="Q23" s="39"/>
    </row>
    <row r="24" spans="1:17" ht="17.1" customHeight="1">
      <c r="A24" s="28">
        <f t="shared" si="2"/>
        <v>18</v>
      </c>
      <c r="B24" s="40">
        <v>1183234</v>
      </c>
      <c r="C24" s="40" t="s">
        <v>98</v>
      </c>
      <c r="D24" s="48" t="s">
        <v>186</v>
      </c>
      <c r="E24" s="38">
        <v>8</v>
      </c>
      <c r="F24" s="48" t="s">
        <v>14</v>
      </c>
      <c r="G24" s="38">
        <v>9</v>
      </c>
      <c r="H24" s="48" t="s">
        <v>186</v>
      </c>
      <c r="I24" s="38">
        <v>8</v>
      </c>
      <c r="J24" s="48" t="s">
        <v>14</v>
      </c>
      <c r="K24" s="38">
        <v>9</v>
      </c>
      <c r="L24" s="48" t="s">
        <v>14</v>
      </c>
      <c r="M24" s="38">
        <v>9</v>
      </c>
      <c r="N24" s="41">
        <f t="shared" si="0"/>
        <v>8.6</v>
      </c>
      <c r="O24" s="41">
        <f t="shared" si="1"/>
        <v>81.7</v>
      </c>
      <c r="P24" s="33">
        <f t="shared" si="3"/>
        <v>6</v>
      </c>
      <c r="Q24" s="39"/>
    </row>
    <row r="25" spans="1:17" ht="17.1" customHeight="1">
      <c r="A25" s="28">
        <f t="shared" si="2"/>
        <v>19</v>
      </c>
      <c r="B25" s="40">
        <v>1183235</v>
      </c>
      <c r="C25" s="40" t="s">
        <v>99</v>
      </c>
      <c r="D25" s="48" t="s">
        <v>186</v>
      </c>
      <c r="E25" s="38">
        <v>8</v>
      </c>
      <c r="F25" s="48" t="s">
        <v>14</v>
      </c>
      <c r="G25" s="38">
        <v>9</v>
      </c>
      <c r="H25" s="48" t="s">
        <v>186</v>
      </c>
      <c r="I25" s="38">
        <v>8</v>
      </c>
      <c r="J25" s="48" t="s">
        <v>14</v>
      </c>
      <c r="K25" s="38">
        <v>9</v>
      </c>
      <c r="L25" s="48" t="s">
        <v>14</v>
      </c>
      <c r="M25" s="38">
        <v>9</v>
      </c>
      <c r="N25" s="41">
        <f t="shared" si="0"/>
        <v>8.6</v>
      </c>
      <c r="O25" s="41">
        <f t="shared" si="1"/>
        <v>81.7</v>
      </c>
      <c r="P25" s="33">
        <f t="shared" si="3"/>
        <v>7</v>
      </c>
      <c r="Q25" s="39"/>
    </row>
    <row r="26" spans="1:17" ht="17.1" customHeight="1">
      <c r="A26" s="28">
        <f t="shared" si="2"/>
        <v>20</v>
      </c>
      <c r="B26" s="40">
        <v>1183237</v>
      </c>
      <c r="C26" s="40" t="s">
        <v>101</v>
      </c>
      <c r="D26" s="48" t="s">
        <v>14</v>
      </c>
      <c r="E26" s="38">
        <v>9</v>
      </c>
      <c r="F26" s="48" t="s">
        <v>14</v>
      </c>
      <c r="G26" s="38">
        <v>9</v>
      </c>
      <c r="H26" s="48" t="s">
        <v>186</v>
      </c>
      <c r="I26" s="38">
        <v>8</v>
      </c>
      <c r="J26" s="48" t="s">
        <v>186</v>
      </c>
      <c r="K26" s="38">
        <v>8</v>
      </c>
      <c r="L26" s="48" t="s">
        <v>14</v>
      </c>
      <c r="M26" s="38">
        <v>9</v>
      </c>
      <c r="N26" s="41">
        <f t="shared" si="0"/>
        <v>8.6</v>
      </c>
      <c r="O26" s="41">
        <f t="shared" si="1"/>
        <v>81.7</v>
      </c>
      <c r="P26" s="33">
        <f t="shared" si="3"/>
        <v>8</v>
      </c>
      <c r="Q26" s="39"/>
    </row>
    <row r="27" spans="1:17" ht="17.1" customHeight="1">
      <c r="A27" s="28">
        <f t="shared" si="2"/>
        <v>21</v>
      </c>
      <c r="B27" s="40">
        <v>1183241</v>
      </c>
      <c r="C27" s="40" t="s">
        <v>105</v>
      </c>
      <c r="D27" s="48" t="s">
        <v>14</v>
      </c>
      <c r="E27" s="38">
        <v>9</v>
      </c>
      <c r="F27" s="48" t="s">
        <v>14</v>
      </c>
      <c r="G27" s="38">
        <v>9</v>
      </c>
      <c r="H27" s="48" t="s">
        <v>186</v>
      </c>
      <c r="I27" s="38">
        <v>8</v>
      </c>
      <c r="J27" s="48" t="s">
        <v>186</v>
      </c>
      <c r="K27" s="38">
        <v>8</v>
      </c>
      <c r="L27" s="48" t="s">
        <v>14</v>
      </c>
      <c r="M27" s="38">
        <v>9</v>
      </c>
      <c r="N27" s="41">
        <f t="shared" si="0"/>
        <v>8.6</v>
      </c>
      <c r="O27" s="41">
        <f t="shared" si="1"/>
        <v>81.7</v>
      </c>
      <c r="P27" s="33">
        <f t="shared" si="3"/>
        <v>9</v>
      </c>
      <c r="Q27" s="39"/>
    </row>
    <row r="28" spans="1:17" ht="17.1" customHeight="1">
      <c r="A28" s="28">
        <f t="shared" si="2"/>
        <v>22</v>
      </c>
      <c r="B28" s="40">
        <v>1183244</v>
      </c>
      <c r="C28" s="40" t="s">
        <v>108</v>
      </c>
      <c r="D28" s="48" t="s">
        <v>186</v>
      </c>
      <c r="E28" s="38">
        <v>8</v>
      </c>
      <c r="F28" s="48" t="s">
        <v>14</v>
      </c>
      <c r="G28" s="38">
        <v>9</v>
      </c>
      <c r="H28" s="48" t="s">
        <v>186</v>
      </c>
      <c r="I28" s="38">
        <v>8</v>
      </c>
      <c r="J28" s="48" t="s">
        <v>14</v>
      </c>
      <c r="K28" s="38">
        <v>9</v>
      </c>
      <c r="L28" s="48" t="s">
        <v>14</v>
      </c>
      <c r="M28" s="38">
        <v>9</v>
      </c>
      <c r="N28" s="41">
        <f t="shared" si="0"/>
        <v>8.6</v>
      </c>
      <c r="O28" s="41">
        <f t="shared" si="1"/>
        <v>81.7</v>
      </c>
      <c r="P28" s="33">
        <f t="shared" si="3"/>
        <v>10</v>
      </c>
      <c r="Q28" s="39"/>
    </row>
    <row r="29" spans="1:17" ht="17.1" customHeight="1">
      <c r="A29" s="28">
        <f t="shared" si="2"/>
        <v>23</v>
      </c>
      <c r="B29" s="40">
        <v>1183252</v>
      </c>
      <c r="C29" s="40" t="s">
        <v>116</v>
      </c>
      <c r="D29" s="48" t="s">
        <v>14</v>
      </c>
      <c r="E29" s="38">
        <v>9</v>
      </c>
      <c r="F29" s="48" t="s">
        <v>14</v>
      </c>
      <c r="G29" s="38">
        <v>9</v>
      </c>
      <c r="H29" s="48" t="s">
        <v>186</v>
      </c>
      <c r="I29" s="38">
        <v>8</v>
      </c>
      <c r="J29" s="48" t="s">
        <v>14</v>
      </c>
      <c r="K29" s="38">
        <v>9</v>
      </c>
      <c r="L29" s="48" t="s">
        <v>186</v>
      </c>
      <c r="M29" s="38">
        <v>8</v>
      </c>
      <c r="N29" s="41">
        <f t="shared" si="0"/>
        <v>8.6</v>
      </c>
      <c r="O29" s="41">
        <f t="shared" si="1"/>
        <v>81.7</v>
      </c>
      <c r="P29" s="33">
        <f t="shared" si="3"/>
        <v>11</v>
      </c>
      <c r="Q29" s="39"/>
    </row>
    <row r="30" spans="1:17" ht="17.1" customHeight="1">
      <c r="A30" s="28">
        <f t="shared" si="2"/>
        <v>24</v>
      </c>
      <c r="B30" s="40">
        <v>1183253</v>
      </c>
      <c r="C30" s="40" t="s">
        <v>117</v>
      </c>
      <c r="D30" s="48" t="s">
        <v>186</v>
      </c>
      <c r="E30" s="38">
        <v>8</v>
      </c>
      <c r="F30" s="48" t="s">
        <v>14</v>
      </c>
      <c r="G30" s="38">
        <v>9</v>
      </c>
      <c r="H30" s="48" t="s">
        <v>186</v>
      </c>
      <c r="I30" s="38">
        <v>8</v>
      </c>
      <c r="J30" s="48" t="s">
        <v>14</v>
      </c>
      <c r="K30" s="38">
        <v>9</v>
      </c>
      <c r="L30" s="48" t="s">
        <v>14</v>
      </c>
      <c r="M30" s="38">
        <v>9</v>
      </c>
      <c r="N30" s="41">
        <f t="shared" si="0"/>
        <v>8.6</v>
      </c>
      <c r="O30" s="41">
        <f t="shared" si="1"/>
        <v>81.7</v>
      </c>
      <c r="P30" s="33">
        <f t="shared" si="3"/>
        <v>12</v>
      </c>
      <c r="Q30" s="39"/>
    </row>
    <row r="31" spans="1:17" ht="17.1" customHeight="1">
      <c r="A31" s="28">
        <f t="shared" si="2"/>
        <v>25</v>
      </c>
      <c r="B31" s="40">
        <v>1183249</v>
      </c>
      <c r="C31" s="40" t="s">
        <v>113</v>
      </c>
      <c r="D31" s="48" t="s">
        <v>186</v>
      </c>
      <c r="E31" s="38">
        <v>8</v>
      </c>
      <c r="F31" s="48" t="s">
        <v>14</v>
      </c>
      <c r="G31" s="38">
        <v>9</v>
      </c>
      <c r="H31" s="48" t="s">
        <v>186</v>
      </c>
      <c r="I31" s="38">
        <v>8</v>
      </c>
      <c r="J31" s="48" t="s">
        <v>186</v>
      </c>
      <c r="K31" s="38">
        <v>8</v>
      </c>
      <c r="L31" s="48" t="s">
        <v>14</v>
      </c>
      <c r="M31" s="38">
        <v>9</v>
      </c>
      <c r="N31" s="41">
        <f t="shared" si="0"/>
        <v>8.4</v>
      </c>
      <c r="O31" s="41">
        <f t="shared" si="1"/>
        <v>79.8</v>
      </c>
      <c r="P31" s="33">
        <f t="shared" si="3"/>
        <v>13</v>
      </c>
      <c r="Q31" s="39"/>
    </row>
    <row r="32" spans="1:17" ht="17.1" customHeight="1">
      <c r="A32" s="28">
        <f t="shared" si="2"/>
        <v>26</v>
      </c>
      <c r="B32" s="40">
        <v>1183254</v>
      </c>
      <c r="C32" s="40" t="s">
        <v>118</v>
      </c>
      <c r="D32" s="48" t="s">
        <v>14</v>
      </c>
      <c r="E32" s="38">
        <v>9</v>
      </c>
      <c r="F32" s="48" t="s">
        <v>14</v>
      </c>
      <c r="G32" s="38">
        <v>9</v>
      </c>
      <c r="H32" s="48" t="s">
        <v>186</v>
      </c>
      <c r="I32" s="38">
        <v>8</v>
      </c>
      <c r="J32" s="48" t="s">
        <v>186</v>
      </c>
      <c r="K32" s="38">
        <v>8</v>
      </c>
      <c r="L32" s="48" t="s">
        <v>186</v>
      </c>
      <c r="M32" s="38">
        <v>8</v>
      </c>
      <c r="N32" s="41">
        <f t="shared" si="0"/>
        <v>8.4</v>
      </c>
      <c r="O32" s="41">
        <f t="shared" si="1"/>
        <v>79.8</v>
      </c>
      <c r="P32" s="33">
        <f t="shared" si="3"/>
        <v>14</v>
      </c>
      <c r="Q32" s="39"/>
    </row>
    <row r="33" spans="1:17" ht="17.1" customHeight="1">
      <c r="A33" s="28">
        <f t="shared" si="2"/>
        <v>27</v>
      </c>
      <c r="B33" s="40">
        <v>1183247</v>
      </c>
      <c r="C33" s="40" t="s">
        <v>111</v>
      </c>
      <c r="D33" s="48" t="s">
        <v>186</v>
      </c>
      <c r="E33" s="38">
        <v>8</v>
      </c>
      <c r="F33" s="48" t="s">
        <v>186</v>
      </c>
      <c r="G33" s="38">
        <v>8</v>
      </c>
      <c r="H33" s="48" t="s">
        <v>186</v>
      </c>
      <c r="I33" s="38">
        <v>8</v>
      </c>
      <c r="J33" s="48" t="s">
        <v>14</v>
      </c>
      <c r="K33" s="38">
        <v>9</v>
      </c>
      <c r="L33" s="48" t="s">
        <v>186</v>
      </c>
      <c r="M33" s="38">
        <v>8</v>
      </c>
      <c r="N33" s="41">
        <f t="shared" si="0"/>
        <v>8.2</v>
      </c>
      <c r="O33" s="41">
        <f t="shared" si="1"/>
        <v>77.89999999999999</v>
      </c>
      <c r="P33" s="33">
        <f t="shared" si="3"/>
        <v>15</v>
      </c>
      <c r="Q33" s="39"/>
    </row>
    <row r="34" spans="1:17" ht="17.1" customHeight="1">
      <c r="A34" s="28">
        <f t="shared" si="2"/>
        <v>28</v>
      </c>
      <c r="B34" s="40">
        <v>1183251</v>
      </c>
      <c r="C34" s="40" t="s">
        <v>115</v>
      </c>
      <c r="D34" s="48" t="s">
        <v>186</v>
      </c>
      <c r="E34" s="38">
        <v>8</v>
      </c>
      <c r="F34" s="48" t="s">
        <v>14</v>
      </c>
      <c r="G34" s="38">
        <v>9</v>
      </c>
      <c r="H34" s="48" t="s">
        <v>186</v>
      </c>
      <c r="I34" s="38">
        <v>8</v>
      </c>
      <c r="J34" s="48" t="s">
        <v>186</v>
      </c>
      <c r="K34" s="38">
        <v>8</v>
      </c>
      <c r="L34" s="48" t="s">
        <v>186</v>
      </c>
      <c r="M34" s="38">
        <v>8</v>
      </c>
      <c r="N34" s="41">
        <f t="shared" si="0"/>
        <v>8.2</v>
      </c>
      <c r="O34" s="41">
        <f t="shared" si="1"/>
        <v>77.89999999999999</v>
      </c>
      <c r="P34" s="33">
        <f t="shared" si="3"/>
        <v>16</v>
      </c>
      <c r="Q34" s="39"/>
    </row>
    <row r="35" spans="1:17" ht="17.1" customHeight="1">
      <c r="A35" s="28">
        <f t="shared" si="2"/>
        <v>29</v>
      </c>
      <c r="B35" s="40">
        <v>1183284</v>
      </c>
      <c r="C35" s="40" t="s">
        <v>148</v>
      </c>
      <c r="D35" s="48" t="s">
        <v>186</v>
      </c>
      <c r="E35" s="38">
        <v>8</v>
      </c>
      <c r="F35" s="48" t="s">
        <v>14</v>
      </c>
      <c r="G35" s="38">
        <v>9</v>
      </c>
      <c r="H35" s="48" t="s">
        <v>186</v>
      </c>
      <c r="I35" s="38">
        <v>8</v>
      </c>
      <c r="J35" s="48" t="s">
        <v>186</v>
      </c>
      <c r="K35" s="38">
        <v>8</v>
      </c>
      <c r="L35" s="48" t="s">
        <v>186</v>
      </c>
      <c r="M35" s="38">
        <v>8</v>
      </c>
      <c r="N35" s="41">
        <f t="shared" si="0"/>
        <v>8.2</v>
      </c>
      <c r="O35" s="41">
        <f t="shared" si="1"/>
        <v>77.89999999999999</v>
      </c>
      <c r="P35" s="33">
        <f t="shared" si="3"/>
        <v>17</v>
      </c>
      <c r="Q35" s="39"/>
    </row>
    <row r="36" spans="1:17" ht="17.1" customHeight="1">
      <c r="A36" s="28">
        <f t="shared" si="2"/>
        <v>30</v>
      </c>
      <c r="B36" s="40">
        <v>1183243</v>
      </c>
      <c r="C36" s="40" t="s">
        <v>107</v>
      </c>
      <c r="D36" s="48" t="s">
        <v>186</v>
      </c>
      <c r="E36" s="38">
        <v>8</v>
      </c>
      <c r="F36" s="48" t="s">
        <v>14</v>
      </c>
      <c r="G36" s="38">
        <v>9</v>
      </c>
      <c r="H36" s="48" t="s">
        <v>187</v>
      </c>
      <c r="I36" s="38">
        <v>7</v>
      </c>
      <c r="J36" s="48" t="s">
        <v>186</v>
      </c>
      <c r="K36" s="38">
        <v>8</v>
      </c>
      <c r="L36" s="48" t="s">
        <v>186</v>
      </c>
      <c r="M36" s="38">
        <v>8</v>
      </c>
      <c r="N36" s="41">
        <f t="shared" si="0"/>
        <v>8</v>
      </c>
      <c r="O36" s="41">
        <f t="shared" si="1"/>
        <v>76</v>
      </c>
      <c r="P36" s="33">
        <f t="shared" si="3"/>
        <v>18</v>
      </c>
      <c r="Q36" s="39"/>
    </row>
    <row r="37" spans="1:17" ht="17.1" customHeight="1">
      <c r="A37" s="28">
        <f t="shared" si="2"/>
        <v>31</v>
      </c>
      <c r="B37" s="40">
        <v>1183256</v>
      </c>
      <c r="C37" s="40" t="s">
        <v>120</v>
      </c>
      <c r="D37" s="48" t="s">
        <v>187</v>
      </c>
      <c r="E37" s="38">
        <v>7</v>
      </c>
      <c r="F37" s="48" t="s">
        <v>186</v>
      </c>
      <c r="G37" s="38">
        <v>8</v>
      </c>
      <c r="H37" s="48" t="s">
        <v>186</v>
      </c>
      <c r="I37" s="38">
        <v>8</v>
      </c>
      <c r="J37" s="48" t="s">
        <v>186</v>
      </c>
      <c r="K37" s="38">
        <v>8</v>
      </c>
      <c r="L37" s="48" t="s">
        <v>14</v>
      </c>
      <c r="M37" s="38">
        <v>9</v>
      </c>
      <c r="N37" s="41">
        <f t="shared" si="0"/>
        <v>8</v>
      </c>
      <c r="O37" s="41">
        <f t="shared" si="1"/>
        <v>76</v>
      </c>
      <c r="P37" s="33">
        <f t="shared" si="3"/>
        <v>19</v>
      </c>
      <c r="Q37" s="39"/>
    </row>
    <row r="38" spans="1:17" ht="17.1" customHeight="1">
      <c r="A38" s="28">
        <f t="shared" si="2"/>
        <v>32</v>
      </c>
      <c r="B38" s="40">
        <v>1183262</v>
      </c>
      <c r="C38" s="40" t="s">
        <v>126</v>
      </c>
      <c r="D38" s="48" t="s">
        <v>186</v>
      </c>
      <c r="E38" s="38">
        <v>8</v>
      </c>
      <c r="F38" s="48" t="s">
        <v>14</v>
      </c>
      <c r="G38" s="38">
        <v>9</v>
      </c>
      <c r="H38" s="48" t="s">
        <v>186</v>
      </c>
      <c r="I38" s="38">
        <v>8</v>
      </c>
      <c r="J38" s="48" t="s">
        <v>186</v>
      </c>
      <c r="K38" s="38">
        <v>8</v>
      </c>
      <c r="L38" s="48" t="s">
        <v>187</v>
      </c>
      <c r="M38" s="38">
        <v>7</v>
      </c>
      <c r="N38" s="41">
        <f t="shared" si="0"/>
        <v>8</v>
      </c>
      <c r="O38" s="41">
        <f t="shared" si="1"/>
        <v>76</v>
      </c>
      <c r="P38" s="33">
        <f t="shared" si="3"/>
        <v>20</v>
      </c>
      <c r="Q38" s="39"/>
    </row>
    <row r="39" spans="1:17" ht="17.1" customHeight="1">
      <c r="A39" s="28">
        <f t="shared" si="2"/>
        <v>33</v>
      </c>
      <c r="B39" s="40">
        <v>1183304</v>
      </c>
      <c r="C39" s="40" t="s">
        <v>168</v>
      </c>
      <c r="D39" s="48" t="s">
        <v>186</v>
      </c>
      <c r="E39" s="38">
        <v>8</v>
      </c>
      <c r="F39" s="48" t="s">
        <v>186</v>
      </c>
      <c r="G39" s="38">
        <v>8</v>
      </c>
      <c r="H39" s="48" t="s">
        <v>186</v>
      </c>
      <c r="I39" s="38">
        <v>8</v>
      </c>
      <c r="J39" s="48" t="s">
        <v>186</v>
      </c>
      <c r="K39" s="38">
        <v>8</v>
      </c>
      <c r="L39" s="48" t="s">
        <v>186</v>
      </c>
      <c r="M39" s="38">
        <v>8</v>
      </c>
      <c r="N39" s="41">
        <f aca="true" t="shared" si="4" ref="N39:N70">+(E39+G39+I39+K39+M39)/5</f>
        <v>8</v>
      </c>
      <c r="O39" s="41">
        <f aca="true" t="shared" si="5" ref="O39:O70">+N39*9.5</f>
        <v>76</v>
      </c>
      <c r="P39" s="33">
        <f t="shared" si="3"/>
        <v>21</v>
      </c>
      <c r="Q39" s="39"/>
    </row>
    <row r="40" spans="1:17" ht="17.1" customHeight="1">
      <c r="A40" s="28">
        <f t="shared" si="2"/>
        <v>34</v>
      </c>
      <c r="B40" s="40">
        <v>1183264</v>
      </c>
      <c r="C40" s="40" t="s">
        <v>128</v>
      </c>
      <c r="D40" s="48" t="s">
        <v>186</v>
      </c>
      <c r="E40" s="38">
        <v>8</v>
      </c>
      <c r="F40" s="48" t="s">
        <v>186</v>
      </c>
      <c r="G40" s="38">
        <v>8</v>
      </c>
      <c r="H40" s="48" t="s">
        <v>187</v>
      </c>
      <c r="I40" s="38">
        <v>7</v>
      </c>
      <c r="J40" s="48" t="s">
        <v>186</v>
      </c>
      <c r="K40" s="38">
        <v>8</v>
      </c>
      <c r="L40" s="48" t="s">
        <v>186</v>
      </c>
      <c r="M40" s="38">
        <v>8</v>
      </c>
      <c r="N40" s="41">
        <f t="shared" si="4"/>
        <v>7.8</v>
      </c>
      <c r="O40" s="41">
        <f t="shared" si="5"/>
        <v>74.1</v>
      </c>
      <c r="P40" s="33">
        <v>1</v>
      </c>
      <c r="Q40" s="39"/>
    </row>
    <row r="41" spans="1:17" ht="17.1" customHeight="1">
      <c r="A41" s="28">
        <f t="shared" si="2"/>
        <v>35</v>
      </c>
      <c r="B41" s="40">
        <v>1183265</v>
      </c>
      <c r="C41" s="40" t="s">
        <v>129</v>
      </c>
      <c r="D41" s="48" t="s">
        <v>187</v>
      </c>
      <c r="E41" s="38">
        <v>7</v>
      </c>
      <c r="F41" s="48" t="s">
        <v>186</v>
      </c>
      <c r="G41" s="38">
        <v>8</v>
      </c>
      <c r="H41" s="48" t="s">
        <v>186</v>
      </c>
      <c r="I41" s="38">
        <v>8</v>
      </c>
      <c r="J41" s="48" t="s">
        <v>186</v>
      </c>
      <c r="K41" s="38">
        <v>8</v>
      </c>
      <c r="L41" s="48" t="s">
        <v>186</v>
      </c>
      <c r="M41" s="38">
        <v>8</v>
      </c>
      <c r="N41" s="41">
        <f t="shared" si="4"/>
        <v>7.8</v>
      </c>
      <c r="O41" s="41">
        <f t="shared" si="5"/>
        <v>74.1</v>
      </c>
      <c r="P41" s="33">
        <f t="shared" si="3"/>
        <v>2</v>
      </c>
      <c r="Q41" s="39"/>
    </row>
    <row r="42" spans="1:17" ht="17.1" customHeight="1">
      <c r="A42" s="28">
        <f t="shared" si="2"/>
        <v>36</v>
      </c>
      <c r="B42" s="40">
        <v>1183270</v>
      </c>
      <c r="C42" s="40" t="s">
        <v>134</v>
      </c>
      <c r="D42" s="48" t="s">
        <v>186</v>
      </c>
      <c r="E42" s="38">
        <v>8</v>
      </c>
      <c r="F42" s="48" t="s">
        <v>186</v>
      </c>
      <c r="G42" s="38">
        <v>8</v>
      </c>
      <c r="H42" s="48" t="s">
        <v>187</v>
      </c>
      <c r="I42" s="38">
        <v>7</v>
      </c>
      <c r="J42" s="48" t="s">
        <v>186</v>
      </c>
      <c r="K42" s="38">
        <v>8</v>
      </c>
      <c r="L42" s="48" t="s">
        <v>186</v>
      </c>
      <c r="M42" s="38">
        <v>8</v>
      </c>
      <c r="N42" s="41">
        <f t="shared" si="4"/>
        <v>7.8</v>
      </c>
      <c r="O42" s="41">
        <f t="shared" si="5"/>
        <v>74.1</v>
      </c>
      <c r="P42" s="33">
        <f t="shared" si="3"/>
        <v>3</v>
      </c>
      <c r="Q42" s="39"/>
    </row>
    <row r="43" spans="1:17" ht="17.1" customHeight="1">
      <c r="A43" s="28">
        <f t="shared" si="2"/>
        <v>37</v>
      </c>
      <c r="B43" s="40">
        <v>1183298</v>
      </c>
      <c r="C43" s="40" t="s">
        <v>162</v>
      </c>
      <c r="D43" s="48" t="s">
        <v>186</v>
      </c>
      <c r="E43" s="38">
        <v>8</v>
      </c>
      <c r="F43" s="48" t="s">
        <v>14</v>
      </c>
      <c r="G43" s="38">
        <v>9</v>
      </c>
      <c r="H43" s="48" t="s">
        <v>187</v>
      </c>
      <c r="I43" s="38">
        <v>7</v>
      </c>
      <c r="J43" s="48" t="s">
        <v>187</v>
      </c>
      <c r="K43" s="38">
        <v>7</v>
      </c>
      <c r="L43" s="48" t="s">
        <v>187</v>
      </c>
      <c r="M43" s="38">
        <v>7</v>
      </c>
      <c r="N43" s="41">
        <f t="shared" si="4"/>
        <v>7.6</v>
      </c>
      <c r="O43" s="41">
        <f t="shared" si="5"/>
        <v>72.2</v>
      </c>
      <c r="P43" s="33">
        <f t="shared" si="3"/>
        <v>4</v>
      </c>
      <c r="Q43" s="39"/>
    </row>
    <row r="44" spans="1:17" ht="17.1" customHeight="1">
      <c r="A44" s="28">
        <f t="shared" si="2"/>
        <v>38</v>
      </c>
      <c r="B44" s="40">
        <v>1183310</v>
      </c>
      <c r="C44" s="40" t="s">
        <v>174</v>
      </c>
      <c r="D44" s="48" t="s">
        <v>186</v>
      </c>
      <c r="E44" s="38">
        <v>8</v>
      </c>
      <c r="F44" s="48" t="s">
        <v>14</v>
      </c>
      <c r="G44" s="38">
        <v>9</v>
      </c>
      <c r="H44" s="48" t="s">
        <v>187</v>
      </c>
      <c r="I44" s="38">
        <v>7</v>
      </c>
      <c r="J44" s="48" t="s">
        <v>187</v>
      </c>
      <c r="K44" s="38">
        <v>7</v>
      </c>
      <c r="L44" s="48" t="s">
        <v>187</v>
      </c>
      <c r="M44" s="38">
        <v>7</v>
      </c>
      <c r="N44" s="41">
        <f t="shared" si="4"/>
        <v>7.6</v>
      </c>
      <c r="O44" s="41">
        <f t="shared" si="5"/>
        <v>72.2</v>
      </c>
      <c r="P44" s="33">
        <f t="shared" si="3"/>
        <v>5</v>
      </c>
      <c r="Q44" s="39"/>
    </row>
    <row r="45" spans="1:17" ht="17.1" customHeight="1">
      <c r="A45" s="28">
        <f t="shared" si="2"/>
        <v>39</v>
      </c>
      <c r="B45" s="40">
        <v>1183246</v>
      </c>
      <c r="C45" s="40" t="s">
        <v>110</v>
      </c>
      <c r="D45" s="48" t="s">
        <v>187</v>
      </c>
      <c r="E45" s="38">
        <v>7</v>
      </c>
      <c r="F45" s="48" t="s">
        <v>186</v>
      </c>
      <c r="G45" s="38">
        <v>8</v>
      </c>
      <c r="H45" s="48" t="s">
        <v>187</v>
      </c>
      <c r="I45" s="38">
        <v>7</v>
      </c>
      <c r="J45" s="48" t="s">
        <v>187</v>
      </c>
      <c r="K45" s="38">
        <v>7</v>
      </c>
      <c r="L45" s="48" t="s">
        <v>186</v>
      </c>
      <c r="M45" s="38">
        <v>8</v>
      </c>
      <c r="N45" s="41">
        <f t="shared" si="4"/>
        <v>7.4</v>
      </c>
      <c r="O45" s="41">
        <f t="shared" si="5"/>
        <v>70.3</v>
      </c>
      <c r="P45" s="33">
        <f t="shared" si="3"/>
        <v>6</v>
      </c>
      <c r="Q45" s="39"/>
    </row>
    <row r="46" spans="1:17" ht="17.1" customHeight="1">
      <c r="A46" s="28">
        <f t="shared" si="2"/>
        <v>40</v>
      </c>
      <c r="B46" s="40">
        <v>1183269</v>
      </c>
      <c r="C46" s="40" t="s">
        <v>133</v>
      </c>
      <c r="D46" s="48" t="s">
        <v>186</v>
      </c>
      <c r="E46" s="38">
        <v>8</v>
      </c>
      <c r="F46" s="48" t="s">
        <v>186</v>
      </c>
      <c r="G46" s="38">
        <v>8</v>
      </c>
      <c r="H46" s="48" t="s">
        <v>187</v>
      </c>
      <c r="I46" s="38">
        <v>7</v>
      </c>
      <c r="J46" s="48" t="s">
        <v>187</v>
      </c>
      <c r="K46" s="38">
        <v>7</v>
      </c>
      <c r="L46" s="48" t="s">
        <v>187</v>
      </c>
      <c r="M46" s="38">
        <v>7</v>
      </c>
      <c r="N46" s="41">
        <f t="shared" si="4"/>
        <v>7.4</v>
      </c>
      <c r="O46" s="41">
        <f t="shared" si="5"/>
        <v>70.3</v>
      </c>
      <c r="P46" s="33">
        <f t="shared" si="3"/>
        <v>7</v>
      </c>
      <c r="Q46" s="39"/>
    </row>
    <row r="47" spans="1:17" ht="17.1" customHeight="1">
      <c r="A47" s="28">
        <f t="shared" si="2"/>
        <v>41</v>
      </c>
      <c r="B47" s="40">
        <v>1183272</v>
      </c>
      <c r="C47" s="40" t="s">
        <v>136</v>
      </c>
      <c r="D47" s="48" t="s">
        <v>186</v>
      </c>
      <c r="E47" s="38">
        <v>8</v>
      </c>
      <c r="F47" s="48" t="s">
        <v>186</v>
      </c>
      <c r="G47" s="38">
        <v>8</v>
      </c>
      <c r="H47" s="48" t="s">
        <v>11</v>
      </c>
      <c r="I47" s="38">
        <v>6</v>
      </c>
      <c r="J47" s="48" t="s">
        <v>186</v>
      </c>
      <c r="K47" s="38">
        <v>8</v>
      </c>
      <c r="L47" s="48" t="s">
        <v>187</v>
      </c>
      <c r="M47" s="38">
        <v>7</v>
      </c>
      <c r="N47" s="41">
        <f t="shared" si="4"/>
        <v>7.4</v>
      </c>
      <c r="O47" s="41">
        <f t="shared" si="5"/>
        <v>70.3</v>
      </c>
      <c r="P47" s="33">
        <f t="shared" si="3"/>
        <v>8</v>
      </c>
      <c r="Q47" s="39"/>
    </row>
    <row r="48" spans="1:17" ht="17.1" customHeight="1">
      <c r="A48" s="28">
        <f t="shared" si="2"/>
        <v>42</v>
      </c>
      <c r="B48" s="40">
        <v>1183274</v>
      </c>
      <c r="C48" s="40" t="s">
        <v>138</v>
      </c>
      <c r="D48" s="48" t="s">
        <v>186</v>
      </c>
      <c r="E48" s="38">
        <v>8</v>
      </c>
      <c r="F48" s="48" t="s">
        <v>186</v>
      </c>
      <c r="G48" s="38">
        <v>8</v>
      </c>
      <c r="H48" s="48" t="s">
        <v>11</v>
      </c>
      <c r="I48" s="38">
        <v>6</v>
      </c>
      <c r="J48" s="48" t="s">
        <v>186</v>
      </c>
      <c r="K48" s="38">
        <v>8</v>
      </c>
      <c r="L48" s="48" t="s">
        <v>187</v>
      </c>
      <c r="M48" s="38">
        <v>7</v>
      </c>
      <c r="N48" s="41">
        <f t="shared" si="4"/>
        <v>7.4</v>
      </c>
      <c r="O48" s="41">
        <f t="shared" si="5"/>
        <v>70.3</v>
      </c>
      <c r="P48" s="33">
        <f t="shared" si="3"/>
        <v>9</v>
      </c>
      <c r="Q48" s="39"/>
    </row>
    <row r="49" spans="1:17" ht="17.1" customHeight="1">
      <c r="A49" s="28">
        <f t="shared" si="2"/>
        <v>43</v>
      </c>
      <c r="B49" s="40">
        <v>1183292</v>
      </c>
      <c r="C49" s="40" t="s">
        <v>156</v>
      </c>
      <c r="D49" s="48" t="s">
        <v>186</v>
      </c>
      <c r="E49" s="38">
        <v>8</v>
      </c>
      <c r="F49" s="48" t="s">
        <v>186</v>
      </c>
      <c r="G49" s="38">
        <v>8</v>
      </c>
      <c r="H49" s="48" t="s">
        <v>187</v>
      </c>
      <c r="I49" s="38">
        <v>7</v>
      </c>
      <c r="J49" s="48" t="s">
        <v>187</v>
      </c>
      <c r="K49" s="38">
        <v>7</v>
      </c>
      <c r="L49" s="48" t="s">
        <v>187</v>
      </c>
      <c r="M49" s="38">
        <v>7</v>
      </c>
      <c r="N49" s="41">
        <f t="shared" si="4"/>
        <v>7.4</v>
      </c>
      <c r="O49" s="41">
        <f t="shared" si="5"/>
        <v>70.3</v>
      </c>
      <c r="P49" s="33">
        <f t="shared" si="3"/>
        <v>10</v>
      </c>
      <c r="Q49" s="39"/>
    </row>
    <row r="50" spans="1:17" ht="17.1" customHeight="1">
      <c r="A50" s="28">
        <f t="shared" si="2"/>
        <v>44</v>
      </c>
      <c r="B50" s="40">
        <v>1183261</v>
      </c>
      <c r="C50" s="40" t="s">
        <v>125</v>
      </c>
      <c r="D50" s="48" t="s">
        <v>187</v>
      </c>
      <c r="E50" s="38">
        <v>7</v>
      </c>
      <c r="F50" s="48" t="s">
        <v>186</v>
      </c>
      <c r="G50" s="38">
        <v>8</v>
      </c>
      <c r="H50" s="48" t="s">
        <v>187</v>
      </c>
      <c r="I50" s="38">
        <v>7</v>
      </c>
      <c r="J50" s="48" t="s">
        <v>187</v>
      </c>
      <c r="K50" s="38">
        <v>7</v>
      </c>
      <c r="L50" s="48" t="s">
        <v>187</v>
      </c>
      <c r="M50" s="38">
        <v>7</v>
      </c>
      <c r="N50" s="41">
        <f t="shared" si="4"/>
        <v>7.2</v>
      </c>
      <c r="O50" s="41">
        <f t="shared" si="5"/>
        <v>68.4</v>
      </c>
      <c r="P50" s="33">
        <f t="shared" si="3"/>
        <v>11</v>
      </c>
      <c r="Q50" s="39"/>
    </row>
    <row r="51" spans="1:17" ht="17.1" customHeight="1">
      <c r="A51" s="28">
        <f t="shared" si="2"/>
        <v>45</v>
      </c>
      <c r="B51" s="40">
        <v>1183263</v>
      </c>
      <c r="C51" s="40" t="s">
        <v>127</v>
      </c>
      <c r="D51" s="48" t="s">
        <v>187</v>
      </c>
      <c r="E51" s="38">
        <v>7</v>
      </c>
      <c r="F51" s="48" t="s">
        <v>186</v>
      </c>
      <c r="G51" s="38">
        <v>8</v>
      </c>
      <c r="H51" s="48" t="s">
        <v>187</v>
      </c>
      <c r="I51" s="38">
        <v>7</v>
      </c>
      <c r="J51" s="48" t="s">
        <v>187</v>
      </c>
      <c r="K51" s="38">
        <v>7</v>
      </c>
      <c r="L51" s="48" t="s">
        <v>187</v>
      </c>
      <c r="M51" s="38">
        <v>7</v>
      </c>
      <c r="N51" s="41">
        <f t="shared" si="4"/>
        <v>7.2</v>
      </c>
      <c r="O51" s="41">
        <f t="shared" si="5"/>
        <v>68.4</v>
      </c>
      <c r="P51" s="33">
        <f t="shared" si="3"/>
        <v>12</v>
      </c>
      <c r="Q51" s="39"/>
    </row>
    <row r="52" spans="1:17" ht="17.1" customHeight="1">
      <c r="A52" s="28">
        <f t="shared" si="2"/>
        <v>46</v>
      </c>
      <c r="B52" s="40">
        <v>1183287</v>
      </c>
      <c r="C52" s="40" t="s">
        <v>151</v>
      </c>
      <c r="D52" s="48" t="s">
        <v>187</v>
      </c>
      <c r="E52" s="38">
        <v>7</v>
      </c>
      <c r="F52" s="48" t="s">
        <v>186</v>
      </c>
      <c r="G52" s="38">
        <v>8</v>
      </c>
      <c r="H52" s="48" t="s">
        <v>187</v>
      </c>
      <c r="I52" s="38">
        <v>7</v>
      </c>
      <c r="J52" s="48" t="s">
        <v>187</v>
      </c>
      <c r="K52" s="38">
        <v>7</v>
      </c>
      <c r="L52" s="48" t="s">
        <v>187</v>
      </c>
      <c r="M52" s="38">
        <v>7</v>
      </c>
      <c r="N52" s="41">
        <f t="shared" si="4"/>
        <v>7.2</v>
      </c>
      <c r="O52" s="41">
        <f t="shared" si="5"/>
        <v>68.4</v>
      </c>
      <c r="P52" s="33">
        <f t="shared" si="3"/>
        <v>13</v>
      </c>
      <c r="Q52" s="39"/>
    </row>
    <row r="53" spans="1:17" ht="17.1" customHeight="1">
      <c r="A53" s="28">
        <f t="shared" si="2"/>
        <v>47</v>
      </c>
      <c r="B53" s="40">
        <v>1183289</v>
      </c>
      <c r="C53" s="40" t="s">
        <v>153</v>
      </c>
      <c r="D53" s="48" t="s">
        <v>187</v>
      </c>
      <c r="E53" s="38">
        <v>7</v>
      </c>
      <c r="F53" s="48" t="s">
        <v>186</v>
      </c>
      <c r="G53" s="38">
        <v>8</v>
      </c>
      <c r="H53" s="48" t="s">
        <v>187</v>
      </c>
      <c r="I53" s="38">
        <v>7</v>
      </c>
      <c r="J53" s="48" t="s">
        <v>186</v>
      </c>
      <c r="K53" s="38">
        <v>8</v>
      </c>
      <c r="L53" s="48" t="s">
        <v>11</v>
      </c>
      <c r="M53" s="38">
        <v>6</v>
      </c>
      <c r="N53" s="41">
        <f t="shared" si="4"/>
        <v>7.2</v>
      </c>
      <c r="O53" s="41">
        <f t="shared" si="5"/>
        <v>68.4</v>
      </c>
      <c r="P53" s="33">
        <f t="shared" si="3"/>
        <v>14</v>
      </c>
      <c r="Q53" s="39"/>
    </row>
    <row r="54" spans="1:17" ht="17.1" customHeight="1">
      <c r="A54" s="28">
        <f t="shared" si="2"/>
        <v>48</v>
      </c>
      <c r="B54" s="40">
        <v>1183257</v>
      </c>
      <c r="C54" s="40" t="s">
        <v>121</v>
      </c>
      <c r="D54" s="48" t="s">
        <v>186</v>
      </c>
      <c r="E54" s="38">
        <v>8</v>
      </c>
      <c r="F54" s="48" t="s">
        <v>187</v>
      </c>
      <c r="G54" s="38">
        <v>7</v>
      </c>
      <c r="H54" s="48" t="s">
        <v>11</v>
      </c>
      <c r="I54" s="38">
        <v>6</v>
      </c>
      <c r="J54" s="48" t="s">
        <v>187</v>
      </c>
      <c r="K54" s="38">
        <v>7</v>
      </c>
      <c r="L54" s="48" t="s">
        <v>187</v>
      </c>
      <c r="M54" s="38">
        <v>7</v>
      </c>
      <c r="N54" s="41">
        <f t="shared" si="4"/>
        <v>7</v>
      </c>
      <c r="O54" s="41">
        <f t="shared" si="5"/>
        <v>66.5</v>
      </c>
      <c r="P54" s="33">
        <f t="shared" si="3"/>
        <v>15</v>
      </c>
      <c r="Q54" s="39"/>
    </row>
    <row r="55" spans="1:17" ht="17.1" customHeight="1">
      <c r="A55" s="28">
        <f t="shared" si="2"/>
        <v>49</v>
      </c>
      <c r="B55" s="40">
        <v>1183303</v>
      </c>
      <c r="C55" s="40" t="s">
        <v>167</v>
      </c>
      <c r="D55" s="48" t="s">
        <v>11</v>
      </c>
      <c r="E55" s="38">
        <v>6</v>
      </c>
      <c r="F55" s="48" t="s">
        <v>186</v>
      </c>
      <c r="G55" s="48">
        <v>8</v>
      </c>
      <c r="H55" s="48" t="s">
        <v>187</v>
      </c>
      <c r="I55" s="38">
        <v>7</v>
      </c>
      <c r="J55" s="48" t="s">
        <v>186</v>
      </c>
      <c r="K55" s="38">
        <v>8</v>
      </c>
      <c r="L55" s="48" t="s">
        <v>11</v>
      </c>
      <c r="M55" s="38">
        <v>6</v>
      </c>
      <c r="N55" s="41">
        <f t="shared" si="4"/>
        <v>7</v>
      </c>
      <c r="O55" s="41">
        <f t="shared" si="5"/>
        <v>66.5</v>
      </c>
      <c r="P55" s="33">
        <f t="shared" si="3"/>
        <v>16</v>
      </c>
      <c r="Q55" s="39"/>
    </row>
    <row r="56" spans="1:17" ht="17.1" customHeight="1">
      <c r="A56" s="28">
        <f t="shared" si="2"/>
        <v>50</v>
      </c>
      <c r="B56" s="40">
        <v>1183260</v>
      </c>
      <c r="C56" s="40" t="s">
        <v>124</v>
      </c>
      <c r="D56" s="48" t="s">
        <v>187</v>
      </c>
      <c r="E56" s="38">
        <v>7</v>
      </c>
      <c r="F56" s="48" t="s">
        <v>187</v>
      </c>
      <c r="G56" s="38">
        <v>7</v>
      </c>
      <c r="H56" s="48" t="s">
        <v>187</v>
      </c>
      <c r="I56" s="38">
        <v>7</v>
      </c>
      <c r="J56" s="48" t="s">
        <v>187</v>
      </c>
      <c r="K56" s="38">
        <v>7</v>
      </c>
      <c r="L56" s="48" t="s">
        <v>11</v>
      </c>
      <c r="M56" s="38">
        <v>6</v>
      </c>
      <c r="N56" s="41">
        <f t="shared" si="4"/>
        <v>6.8</v>
      </c>
      <c r="O56" s="41">
        <f t="shared" si="5"/>
        <v>64.6</v>
      </c>
      <c r="P56" s="33">
        <v>1</v>
      </c>
      <c r="Q56" s="39"/>
    </row>
    <row r="57" spans="1:17" ht="17.1" customHeight="1">
      <c r="A57" s="28">
        <f t="shared" si="2"/>
        <v>51</v>
      </c>
      <c r="B57" s="40">
        <v>1183275</v>
      </c>
      <c r="C57" s="40" t="s">
        <v>139</v>
      </c>
      <c r="D57" s="48" t="s">
        <v>187</v>
      </c>
      <c r="E57" s="38">
        <v>7</v>
      </c>
      <c r="F57" s="48" t="s">
        <v>186</v>
      </c>
      <c r="G57" s="38">
        <v>8</v>
      </c>
      <c r="H57" s="48" t="s">
        <v>11</v>
      </c>
      <c r="I57" s="38">
        <v>6</v>
      </c>
      <c r="J57" s="48" t="s">
        <v>11</v>
      </c>
      <c r="K57" s="38">
        <v>6</v>
      </c>
      <c r="L57" s="48" t="s">
        <v>187</v>
      </c>
      <c r="M57" s="38">
        <v>7</v>
      </c>
      <c r="N57" s="41">
        <f t="shared" si="4"/>
        <v>6.8</v>
      </c>
      <c r="O57" s="41">
        <f t="shared" si="5"/>
        <v>64.6</v>
      </c>
      <c r="P57" s="33">
        <f t="shared" si="3"/>
        <v>2</v>
      </c>
      <c r="Q57" s="39"/>
    </row>
    <row r="58" spans="1:17" ht="17.1" customHeight="1">
      <c r="A58" s="28">
        <f t="shared" si="2"/>
        <v>52</v>
      </c>
      <c r="B58" s="40">
        <v>1183308</v>
      </c>
      <c r="C58" s="40" t="s">
        <v>172</v>
      </c>
      <c r="D58" s="48" t="s">
        <v>187</v>
      </c>
      <c r="E58" s="38">
        <v>7</v>
      </c>
      <c r="F58" s="48" t="s">
        <v>186</v>
      </c>
      <c r="G58" s="38">
        <v>8</v>
      </c>
      <c r="H58" s="48" t="s">
        <v>11</v>
      </c>
      <c r="I58" s="38">
        <v>6</v>
      </c>
      <c r="J58" s="48" t="s">
        <v>11</v>
      </c>
      <c r="K58" s="38">
        <v>6</v>
      </c>
      <c r="L58" s="48" t="s">
        <v>187</v>
      </c>
      <c r="M58" s="38">
        <v>7</v>
      </c>
      <c r="N58" s="41">
        <f t="shared" si="4"/>
        <v>6.8</v>
      </c>
      <c r="O58" s="41">
        <f t="shared" si="5"/>
        <v>64.6</v>
      </c>
      <c r="P58" s="33">
        <f t="shared" si="3"/>
        <v>3</v>
      </c>
      <c r="Q58" s="39"/>
    </row>
    <row r="59" spans="1:17" ht="17.1" customHeight="1">
      <c r="A59" s="28">
        <f t="shared" si="2"/>
        <v>53</v>
      </c>
      <c r="B59" s="40">
        <v>1183320</v>
      </c>
      <c r="C59" s="40" t="s">
        <v>184</v>
      </c>
      <c r="D59" s="48" t="s">
        <v>187</v>
      </c>
      <c r="E59" s="38">
        <v>7</v>
      </c>
      <c r="F59" s="48" t="s">
        <v>186</v>
      </c>
      <c r="G59" s="38">
        <v>8</v>
      </c>
      <c r="H59" s="48" t="s">
        <v>11</v>
      </c>
      <c r="I59" s="38">
        <v>6</v>
      </c>
      <c r="J59" s="48" t="s">
        <v>187</v>
      </c>
      <c r="K59" s="38">
        <v>7</v>
      </c>
      <c r="L59" s="48" t="s">
        <v>11</v>
      </c>
      <c r="M59" s="38">
        <v>6</v>
      </c>
      <c r="N59" s="41">
        <f t="shared" si="4"/>
        <v>6.8</v>
      </c>
      <c r="O59" s="38">
        <f t="shared" si="5"/>
        <v>64.6</v>
      </c>
      <c r="P59" s="33">
        <f t="shared" si="3"/>
        <v>4</v>
      </c>
      <c r="Q59" s="39"/>
    </row>
    <row r="60" spans="1:17" ht="17.1" customHeight="1">
      <c r="A60" s="28">
        <f t="shared" si="2"/>
        <v>54</v>
      </c>
      <c r="B60" s="40">
        <v>1183267</v>
      </c>
      <c r="C60" s="40" t="s">
        <v>131</v>
      </c>
      <c r="D60" s="48" t="s">
        <v>187</v>
      </c>
      <c r="E60" s="38">
        <v>7</v>
      </c>
      <c r="F60" s="48" t="s">
        <v>187</v>
      </c>
      <c r="G60" s="38">
        <v>7</v>
      </c>
      <c r="H60" s="48" t="s">
        <v>11</v>
      </c>
      <c r="I60" s="38">
        <v>6</v>
      </c>
      <c r="J60" s="48" t="s">
        <v>11</v>
      </c>
      <c r="K60" s="38">
        <v>6</v>
      </c>
      <c r="L60" s="48" t="s">
        <v>187</v>
      </c>
      <c r="M60" s="38">
        <v>7</v>
      </c>
      <c r="N60" s="41">
        <f t="shared" si="4"/>
        <v>6.6</v>
      </c>
      <c r="O60" s="41">
        <f t="shared" si="5"/>
        <v>62.699999999999996</v>
      </c>
      <c r="P60" s="33">
        <f t="shared" si="3"/>
        <v>5</v>
      </c>
      <c r="Q60" s="39"/>
    </row>
    <row r="61" spans="1:17" ht="17.1" customHeight="1">
      <c r="A61" s="28">
        <f t="shared" si="2"/>
        <v>55</v>
      </c>
      <c r="B61" s="40">
        <v>1183293</v>
      </c>
      <c r="C61" s="40" t="s">
        <v>157</v>
      </c>
      <c r="D61" s="48" t="s">
        <v>11</v>
      </c>
      <c r="E61" s="38">
        <v>6</v>
      </c>
      <c r="F61" s="48" t="s">
        <v>186</v>
      </c>
      <c r="G61" s="38">
        <v>8</v>
      </c>
      <c r="H61" s="48" t="s">
        <v>187</v>
      </c>
      <c r="I61" s="38">
        <v>7</v>
      </c>
      <c r="J61" s="48" t="s">
        <v>11</v>
      </c>
      <c r="K61" s="38">
        <v>6</v>
      </c>
      <c r="L61" s="48" t="s">
        <v>11</v>
      </c>
      <c r="M61" s="38">
        <v>6</v>
      </c>
      <c r="N61" s="41">
        <f t="shared" si="4"/>
        <v>6.6</v>
      </c>
      <c r="O61" s="41">
        <f t="shared" si="5"/>
        <v>62.699999999999996</v>
      </c>
      <c r="P61" s="33">
        <f t="shared" si="3"/>
        <v>6</v>
      </c>
      <c r="Q61" s="39"/>
    </row>
    <row r="62" spans="1:17" ht="17.1" customHeight="1">
      <c r="A62" s="28">
        <f t="shared" si="2"/>
        <v>56</v>
      </c>
      <c r="B62" s="40">
        <v>1183297</v>
      </c>
      <c r="C62" s="40" t="s">
        <v>161</v>
      </c>
      <c r="D62" s="48" t="s">
        <v>11</v>
      </c>
      <c r="E62" s="38">
        <v>6</v>
      </c>
      <c r="F62" s="48" t="s">
        <v>186</v>
      </c>
      <c r="G62" s="38">
        <v>8</v>
      </c>
      <c r="H62" s="48" t="s">
        <v>11</v>
      </c>
      <c r="I62" s="38">
        <v>6</v>
      </c>
      <c r="J62" s="48" t="s">
        <v>187</v>
      </c>
      <c r="K62" s="38">
        <v>7</v>
      </c>
      <c r="L62" s="48" t="s">
        <v>11</v>
      </c>
      <c r="M62" s="38">
        <v>6</v>
      </c>
      <c r="N62" s="41">
        <f t="shared" si="4"/>
        <v>6.6</v>
      </c>
      <c r="O62" s="41">
        <f t="shared" si="5"/>
        <v>62.699999999999996</v>
      </c>
      <c r="P62" s="33">
        <f t="shared" si="3"/>
        <v>7</v>
      </c>
      <c r="Q62" s="39"/>
    </row>
    <row r="63" spans="1:17" ht="17.1" customHeight="1">
      <c r="A63" s="28">
        <f t="shared" si="2"/>
        <v>57</v>
      </c>
      <c r="B63" s="40">
        <v>1183276</v>
      </c>
      <c r="C63" s="40" t="s">
        <v>140</v>
      </c>
      <c r="D63" s="48" t="s">
        <v>11</v>
      </c>
      <c r="E63" s="38">
        <v>6</v>
      </c>
      <c r="F63" s="48" t="s">
        <v>187</v>
      </c>
      <c r="G63" s="38">
        <v>7</v>
      </c>
      <c r="H63" s="48" t="s">
        <v>11</v>
      </c>
      <c r="I63" s="38">
        <v>6</v>
      </c>
      <c r="J63" s="48" t="s">
        <v>187</v>
      </c>
      <c r="K63" s="38">
        <v>7</v>
      </c>
      <c r="L63" s="48" t="s">
        <v>11</v>
      </c>
      <c r="M63" s="38">
        <v>6</v>
      </c>
      <c r="N63" s="41">
        <f t="shared" si="4"/>
        <v>6.4</v>
      </c>
      <c r="O63" s="41">
        <f t="shared" si="5"/>
        <v>60.800000000000004</v>
      </c>
      <c r="P63" s="33">
        <f t="shared" si="3"/>
        <v>8</v>
      </c>
      <c r="Q63" s="39"/>
    </row>
    <row r="64" spans="1:17" ht="17.1" customHeight="1">
      <c r="A64" s="28">
        <f t="shared" si="2"/>
        <v>58</v>
      </c>
      <c r="B64" s="40">
        <v>1183282</v>
      </c>
      <c r="C64" s="40" t="s">
        <v>146</v>
      </c>
      <c r="D64" s="48" t="s">
        <v>187</v>
      </c>
      <c r="E64" s="38">
        <v>7</v>
      </c>
      <c r="F64" s="48" t="s">
        <v>187</v>
      </c>
      <c r="G64" s="38">
        <v>7</v>
      </c>
      <c r="H64" s="48" t="s">
        <v>11</v>
      </c>
      <c r="I64" s="38">
        <v>6</v>
      </c>
      <c r="J64" s="48" t="s">
        <v>11</v>
      </c>
      <c r="K64" s="38">
        <v>6</v>
      </c>
      <c r="L64" s="48" t="s">
        <v>11</v>
      </c>
      <c r="M64" s="38">
        <v>6</v>
      </c>
      <c r="N64" s="41">
        <f t="shared" si="4"/>
        <v>6.4</v>
      </c>
      <c r="O64" s="41">
        <f t="shared" si="5"/>
        <v>60.800000000000004</v>
      </c>
      <c r="P64" s="33">
        <f t="shared" si="3"/>
        <v>9</v>
      </c>
      <c r="Q64" s="39"/>
    </row>
    <row r="65" spans="1:17" ht="17.1" customHeight="1">
      <c r="A65" s="28">
        <f t="shared" si="2"/>
        <v>59</v>
      </c>
      <c r="B65" s="40">
        <v>1183296</v>
      </c>
      <c r="C65" s="40" t="s">
        <v>160</v>
      </c>
      <c r="D65" s="48" t="s">
        <v>11</v>
      </c>
      <c r="E65" s="38">
        <v>6</v>
      </c>
      <c r="F65" s="48" t="s">
        <v>187</v>
      </c>
      <c r="G65" s="38">
        <v>7</v>
      </c>
      <c r="H65" s="48" t="s">
        <v>11</v>
      </c>
      <c r="I65" s="38">
        <v>6</v>
      </c>
      <c r="J65" s="48" t="s">
        <v>187</v>
      </c>
      <c r="K65" s="38">
        <v>7</v>
      </c>
      <c r="L65" s="48" t="s">
        <v>11</v>
      </c>
      <c r="M65" s="38">
        <v>6</v>
      </c>
      <c r="N65" s="41">
        <f t="shared" si="4"/>
        <v>6.4</v>
      </c>
      <c r="O65" s="41">
        <f t="shared" si="5"/>
        <v>60.800000000000004</v>
      </c>
      <c r="P65" s="33">
        <f t="shared" si="3"/>
        <v>10</v>
      </c>
      <c r="Q65" s="39"/>
    </row>
    <row r="66" spans="1:17" ht="17.1" customHeight="1">
      <c r="A66" s="28">
        <f t="shared" si="2"/>
        <v>60</v>
      </c>
      <c r="B66" s="40">
        <v>1183268</v>
      </c>
      <c r="C66" s="40" t="s">
        <v>132</v>
      </c>
      <c r="D66" s="48" t="s">
        <v>11</v>
      </c>
      <c r="E66" s="38">
        <v>6</v>
      </c>
      <c r="F66" s="48" t="s">
        <v>187</v>
      </c>
      <c r="G66" s="38">
        <v>7</v>
      </c>
      <c r="H66" s="48" t="s">
        <v>11</v>
      </c>
      <c r="I66" s="38">
        <v>6</v>
      </c>
      <c r="J66" s="48" t="s">
        <v>11</v>
      </c>
      <c r="K66" s="38">
        <v>6</v>
      </c>
      <c r="L66" s="48" t="s">
        <v>11</v>
      </c>
      <c r="M66" s="38">
        <v>6</v>
      </c>
      <c r="N66" s="41">
        <f t="shared" si="4"/>
        <v>6.2</v>
      </c>
      <c r="O66" s="41">
        <f t="shared" si="5"/>
        <v>58.9</v>
      </c>
      <c r="P66" s="33">
        <f t="shared" si="3"/>
        <v>11</v>
      </c>
      <c r="Q66" s="39"/>
    </row>
    <row r="67" spans="1:17" ht="17.1" customHeight="1">
      <c r="A67" s="28">
        <f t="shared" si="2"/>
        <v>61</v>
      </c>
      <c r="B67" s="40">
        <v>1183288</v>
      </c>
      <c r="C67" s="40" t="s">
        <v>152</v>
      </c>
      <c r="D67" s="48" t="s">
        <v>187</v>
      </c>
      <c r="E67" s="38">
        <v>7</v>
      </c>
      <c r="F67" s="48" t="s">
        <v>11</v>
      </c>
      <c r="G67" s="38">
        <v>6</v>
      </c>
      <c r="H67" s="48" t="s">
        <v>11</v>
      </c>
      <c r="I67" s="38">
        <v>6</v>
      </c>
      <c r="J67" s="48" t="s">
        <v>11</v>
      </c>
      <c r="K67" s="38">
        <v>6</v>
      </c>
      <c r="L67" s="48" t="s">
        <v>11</v>
      </c>
      <c r="M67" s="38">
        <v>6</v>
      </c>
      <c r="N67" s="41">
        <f t="shared" si="4"/>
        <v>6.2</v>
      </c>
      <c r="O67" s="41">
        <f t="shared" si="5"/>
        <v>58.9</v>
      </c>
      <c r="P67" s="33">
        <f t="shared" si="3"/>
        <v>12</v>
      </c>
      <c r="Q67" s="39"/>
    </row>
    <row r="68" spans="1:17" ht="17.1" customHeight="1">
      <c r="A68" s="28">
        <f t="shared" si="2"/>
        <v>62</v>
      </c>
      <c r="B68" s="40">
        <v>1183294</v>
      </c>
      <c r="C68" s="40" t="s">
        <v>158</v>
      </c>
      <c r="D68" s="48" t="s">
        <v>187</v>
      </c>
      <c r="E68" s="38">
        <v>7</v>
      </c>
      <c r="F68" s="48" t="s">
        <v>187</v>
      </c>
      <c r="G68" s="38">
        <v>7</v>
      </c>
      <c r="H68" s="48" t="s">
        <v>12</v>
      </c>
      <c r="I68" s="38">
        <v>5</v>
      </c>
      <c r="J68" s="48" t="s">
        <v>11</v>
      </c>
      <c r="K68" s="38">
        <v>6</v>
      </c>
      <c r="L68" s="48" t="s">
        <v>11</v>
      </c>
      <c r="M68" s="38">
        <v>6</v>
      </c>
      <c r="N68" s="41">
        <f t="shared" si="4"/>
        <v>6.2</v>
      </c>
      <c r="O68" s="41">
        <f t="shared" si="5"/>
        <v>58.9</v>
      </c>
      <c r="P68" s="33">
        <f t="shared" si="3"/>
        <v>13</v>
      </c>
      <c r="Q68" s="39"/>
    </row>
    <row r="69" spans="1:17" ht="17.1" customHeight="1">
      <c r="A69" s="28">
        <f t="shared" si="2"/>
        <v>63</v>
      </c>
      <c r="B69" s="40">
        <v>1183312</v>
      </c>
      <c r="C69" s="40" t="s">
        <v>176</v>
      </c>
      <c r="D69" s="48" t="s">
        <v>11</v>
      </c>
      <c r="E69" s="38">
        <v>6</v>
      </c>
      <c r="F69" s="48" t="s">
        <v>186</v>
      </c>
      <c r="G69" s="38">
        <v>8</v>
      </c>
      <c r="H69" s="48" t="s">
        <v>12</v>
      </c>
      <c r="I69" s="38">
        <v>5</v>
      </c>
      <c r="J69" s="48" t="s">
        <v>11</v>
      </c>
      <c r="K69" s="38">
        <v>6</v>
      </c>
      <c r="L69" s="48" t="s">
        <v>11</v>
      </c>
      <c r="M69" s="38">
        <v>6</v>
      </c>
      <c r="N69" s="41">
        <f t="shared" si="4"/>
        <v>6.2</v>
      </c>
      <c r="O69" s="41">
        <f t="shared" si="5"/>
        <v>58.9</v>
      </c>
      <c r="P69" s="33">
        <f t="shared" si="3"/>
        <v>14</v>
      </c>
      <c r="Q69" s="39"/>
    </row>
    <row r="70" spans="1:17" ht="17.1" customHeight="1">
      <c r="A70" s="28">
        <f t="shared" si="2"/>
        <v>64</v>
      </c>
      <c r="B70" s="40">
        <v>1183266</v>
      </c>
      <c r="C70" s="40" t="s">
        <v>130</v>
      </c>
      <c r="D70" s="48" t="s">
        <v>187</v>
      </c>
      <c r="E70" s="38">
        <v>7</v>
      </c>
      <c r="F70" s="48" t="s">
        <v>11</v>
      </c>
      <c r="G70" s="38">
        <v>6</v>
      </c>
      <c r="H70" s="48" t="s">
        <v>12</v>
      </c>
      <c r="I70" s="38">
        <v>5</v>
      </c>
      <c r="J70" s="48" t="s">
        <v>11</v>
      </c>
      <c r="K70" s="38">
        <v>6</v>
      </c>
      <c r="L70" s="48" t="s">
        <v>11</v>
      </c>
      <c r="M70" s="38">
        <v>6</v>
      </c>
      <c r="N70" s="41">
        <f t="shared" si="4"/>
        <v>6</v>
      </c>
      <c r="O70" s="41">
        <f t="shared" si="5"/>
        <v>57</v>
      </c>
      <c r="P70" s="33">
        <f t="shared" si="3"/>
        <v>15</v>
      </c>
      <c r="Q70" s="39"/>
    </row>
    <row r="71" spans="1:17" ht="17.1" customHeight="1">
      <c r="A71" s="28">
        <f t="shared" si="2"/>
        <v>65</v>
      </c>
      <c r="B71" s="40">
        <v>1183277</v>
      </c>
      <c r="C71" s="40" t="s">
        <v>141</v>
      </c>
      <c r="D71" s="48" t="s">
        <v>11</v>
      </c>
      <c r="E71" s="38">
        <v>6</v>
      </c>
      <c r="F71" s="48" t="s">
        <v>187</v>
      </c>
      <c r="G71" s="38">
        <v>7</v>
      </c>
      <c r="H71" s="48" t="s">
        <v>11</v>
      </c>
      <c r="I71" s="38">
        <v>6</v>
      </c>
      <c r="J71" s="48" t="s">
        <v>11</v>
      </c>
      <c r="K71" s="38">
        <v>6</v>
      </c>
      <c r="L71" s="48" t="s">
        <v>12</v>
      </c>
      <c r="M71" s="38">
        <v>5</v>
      </c>
      <c r="N71" s="41">
        <f aca="true" t="shared" si="6" ref="N71:N94">+(E71+G71+I71+K71+M71)/5</f>
        <v>6</v>
      </c>
      <c r="O71" s="41">
        <f aca="true" t="shared" si="7" ref="O71:O94">+N71*9.5</f>
        <v>57</v>
      </c>
      <c r="P71" s="33">
        <f t="shared" si="3"/>
        <v>16</v>
      </c>
      <c r="Q71" s="39"/>
    </row>
    <row r="72" spans="1:17" ht="17.1" customHeight="1">
      <c r="A72" s="28">
        <f t="shared" si="2"/>
        <v>66</v>
      </c>
      <c r="B72" s="40">
        <v>1183285</v>
      </c>
      <c r="C72" s="40" t="s">
        <v>149</v>
      </c>
      <c r="D72" s="48" t="s">
        <v>11</v>
      </c>
      <c r="E72" s="38">
        <v>6</v>
      </c>
      <c r="F72" s="48" t="s">
        <v>186</v>
      </c>
      <c r="G72" s="38">
        <v>8</v>
      </c>
      <c r="H72" s="48" t="s">
        <v>12</v>
      </c>
      <c r="I72" s="38">
        <v>5</v>
      </c>
      <c r="J72" s="48" t="s">
        <v>11</v>
      </c>
      <c r="K72" s="38">
        <v>6</v>
      </c>
      <c r="L72" s="48" t="s">
        <v>12</v>
      </c>
      <c r="M72" s="38">
        <v>5</v>
      </c>
      <c r="N72" s="41">
        <f t="shared" si="6"/>
        <v>6</v>
      </c>
      <c r="O72" s="41">
        <f t="shared" si="7"/>
        <v>57</v>
      </c>
      <c r="P72" s="33">
        <f t="shared" si="3"/>
        <v>17</v>
      </c>
      <c r="Q72" s="39"/>
    </row>
    <row r="73" spans="1:17" ht="17.1" customHeight="1">
      <c r="A73" s="28">
        <f aca="true" t="shared" si="8" ref="A73:A94">+A72+1</f>
        <v>67</v>
      </c>
      <c r="B73" s="40">
        <v>1183248</v>
      </c>
      <c r="C73" s="40" t="s">
        <v>112</v>
      </c>
      <c r="D73" s="48" t="s">
        <v>11</v>
      </c>
      <c r="E73" s="38">
        <v>6</v>
      </c>
      <c r="F73" s="48" t="s">
        <v>187</v>
      </c>
      <c r="G73" s="38">
        <v>7</v>
      </c>
      <c r="H73" s="48" t="s">
        <v>12</v>
      </c>
      <c r="I73" s="38">
        <v>5</v>
      </c>
      <c r="J73" s="48" t="s">
        <v>12</v>
      </c>
      <c r="K73" s="38">
        <v>5</v>
      </c>
      <c r="L73" s="48" t="s">
        <v>11</v>
      </c>
      <c r="M73" s="38">
        <v>6</v>
      </c>
      <c r="N73" s="41">
        <f t="shared" si="6"/>
        <v>5.8</v>
      </c>
      <c r="O73" s="41">
        <f t="shared" si="7"/>
        <v>55.1</v>
      </c>
      <c r="P73" s="33">
        <v>1</v>
      </c>
      <c r="Q73" s="39"/>
    </row>
    <row r="74" spans="1:17" ht="17.1" customHeight="1">
      <c r="A74" s="28">
        <f t="shared" si="8"/>
        <v>68</v>
      </c>
      <c r="B74" s="40">
        <v>1183281</v>
      </c>
      <c r="C74" s="40" t="s">
        <v>145</v>
      </c>
      <c r="D74" s="48" t="s">
        <v>11</v>
      </c>
      <c r="E74" s="38">
        <v>6</v>
      </c>
      <c r="F74" s="48" t="s">
        <v>186</v>
      </c>
      <c r="G74" s="38">
        <v>8</v>
      </c>
      <c r="H74" s="48" t="s">
        <v>12</v>
      </c>
      <c r="I74" s="38">
        <v>5</v>
      </c>
      <c r="J74" s="48" t="s">
        <v>12</v>
      </c>
      <c r="K74" s="38">
        <v>5</v>
      </c>
      <c r="L74" s="48" t="s">
        <v>12</v>
      </c>
      <c r="M74" s="38">
        <v>5</v>
      </c>
      <c r="N74" s="41">
        <f t="shared" si="6"/>
        <v>5.8</v>
      </c>
      <c r="O74" s="41">
        <f t="shared" si="7"/>
        <v>55.1</v>
      </c>
      <c r="P74" s="33">
        <f aca="true" t="shared" si="9" ref="P74:P94">+P73+1</f>
        <v>2</v>
      </c>
      <c r="Q74" s="39"/>
    </row>
    <row r="75" spans="1:17" ht="17.1" customHeight="1">
      <c r="A75" s="28">
        <f t="shared" si="8"/>
        <v>69</v>
      </c>
      <c r="B75" s="40">
        <v>1183299</v>
      </c>
      <c r="C75" s="40" t="s">
        <v>163</v>
      </c>
      <c r="D75" s="48" t="s">
        <v>11</v>
      </c>
      <c r="E75" s="38">
        <v>6</v>
      </c>
      <c r="F75" s="48" t="s">
        <v>187</v>
      </c>
      <c r="G75" s="38">
        <v>7</v>
      </c>
      <c r="H75" s="48" t="s">
        <v>12</v>
      </c>
      <c r="I75" s="38">
        <v>5</v>
      </c>
      <c r="J75" s="48" t="s">
        <v>11</v>
      </c>
      <c r="K75" s="38">
        <v>6</v>
      </c>
      <c r="L75" s="48" t="s">
        <v>12</v>
      </c>
      <c r="M75" s="38">
        <v>5</v>
      </c>
      <c r="N75" s="41">
        <f t="shared" si="6"/>
        <v>5.8</v>
      </c>
      <c r="O75" s="41">
        <f t="shared" si="7"/>
        <v>55.1</v>
      </c>
      <c r="P75" s="33">
        <f t="shared" si="9"/>
        <v>3</v>
      </c>
      <c r="Q75" s="39"/>
    </row>
    <row r="76" spans="1:17" ht="17.1" customHeight="1">
      <c r="A76" s="28">
        <f t="shared" si="8"/>
        <v>70</v>
      </c>
      <c r="B76" s="40">
        <v>1183315</v>
      </c>
      <c r="C76" s="40" t="s">
        <v>179</v>
      </c>
      <c r="D76" s="48" t="s">
        <v>11</v>
      </c>
      <c r="E76" s="38">
        <v>6</v>
      </c>
      <c r="F76" s="48" t="s">
        <v>187</v>
      </c>
      <c r="G76" s="38">
        <v>7</v>
      </c>
      <c r="H76" s="48" t="s">
        <v>12</v>
      </c>
      <c r="I76" s="38">
        <v>5</v>
      </c>
      <c r="J76" s="48" t="s">
        <v>12</v>
      </c>
      <c r="K76" s="38">
        <v>5</v>
      </c>
      <c r="L76" s="48" t="s">
        <v>11</v>
      </c>
      <c r="M76" s="38">
        <v>6</v>
      </c>
      <c r="N76" s="41">
        <f t="shared" si="6"/>
        <v>5.8</v>
      </c>
      <c r="O76" s="41">
        <f t="shared" si="7"/>
        <v>55.1</v>
      </c>
      <c r="P76" s="33">
        <f t="shared" si="9"/>
        <v>4</v>
      </c>
      <c r="Q76" s="39"/>
    </row>
    <row r="77" spans="1:17" ht="17.1" customHeight="1">
      <c r="A77" s="28">
        <f t="shared" si="8"/>
        <v>71</v>
      </c>
      <c r="B77" s="40">
        <v>1183319</v>
      </c>
      <c r="C77" s="40" t="s">
        <v>183</v>
      </c>
      <c r="D77" s="48" t="s">
        <v>11</v>
      </c>
      <c r="E77" s="38">
        <v>6</v>
      </c>
      <c r="F77" s="48" t="s">
        <v>11</v>
      </c>
      <c r="G77" s="38">
        <v>6</v>
      </c>
      <c r="H77" s="48" t="s">
        <v>12</v>
      </c>
      <c r="I77" s="38">
        <v>5</v>
      </c>
      <c r="J77" s="48" t="s">
        <v>11</v>
      </c>
      <c r="K77" s="38">
        <v>6</v>
      </c>
      <c r="L77" s="48" t="s">
        <v>12</v>
      </c>
      <c r="M77" s="38">
        <v>5</v>
      </c>
      <c r="N77" s="41">
        <f t="shared" si="6"/>
        <v>5.6</v>
      </c>
      <c r="O77" s="41">
        <f t="shared" si="7"/>
        <v>53.199999999999996</v>
      </c>
      <c r="P77" s="33">
        <f t="shared" si="9"/>
        <v>5</v>
      </c>
      <c r="Q77" s="39"/>
    </row>
    <row r="78" spans="1:17" ht="17.1" customHeight="1">
      <c r="A78" s="28">
        <f t="shared" si="8"/>
        <v>72</v>
      </c>
      <c r="B78" s="40">
        <v>1183258</v>
      </c>
      <c r="C78" s="40" t="s">
        <v>122</v>
      </c>
      <c r="D78" s="48" t="s">
        <v>11</v>
      </c>
      <c r="E78" s="38">
        <v>6</v>
      </c>
      <c r="F78" s="48" t="s">
        <v>11</v>
      </c>
      <c r="G78" s="38">
        <v>6</v>
      </c>
      <c r="H78" s="48" t="s">
        <v>12</v>
      </c>
      <c r="I78" s="38">
        <v>5</v>
      </c>
      <c r="J78" s="48" t="s">
        <v>12</v>
      </c>
      <c r="K78" s="38">
        <v>5</v>
      </c>
      <c r="L78" s="48" t="s">
        <v>12</v>
      </c>
      <c r="M78" s="38">
        <v>5</v>
      </c>
      <c r="N78" s="41">
        <f t="shared" si="6"/>
        <v>5.4</v>
      </c>
      <c r="O78" s="41">
        <f t="shared" si="7"/>
        <v>51.300000000000004</v>
      </c>
      <c r="P78" s="33">
        <f t="shared" si="9"/>
        <v>6</v>
      </c>
      <c r="Q78" s="39"/>
    </row>
    <row r="79" spans="1:17" ht="17.1" customHeight="1">
      <c r="A79" s="28">
        <f t="shared" si="8"/>
        <v>73</v>
      </c>
      <c r="B79" s="40">
        <v>1183280</v>
      </c>
      <c r="C79" s="40" t="s">
        <v>144</v>
      </c>
      <c r="D79" s="48" t="s">
        <v>11</v>
      </c>
      <c r="E79" s="38">
        <v>6</v>
      </c>
      <c r="F79" s="48" t="s">
        <v>187</v>
      </c>
      <c r="G79" s="38">
        <v>7</v>
      </c>
      <c r="H79" s="48" t="s">
        <v>0</v>
      </c>
      <c r="I79" s="38">
        <v>4</v>
      </c>
      <c r="J79" s="48" t="s">
        <v>12</v>
      </c>
      <c r="K79" s="38">
        <v>5</v>
      </c>
      <c r="L79" s="48" t="s">
        <v>12</v>
      </c>
      <c r="M79" s="38">
        <v>5</v>
      </c>
      <c r="N79" s="41">
        <f t="shared" si="6"/>
        <v>5.4</v>
      </c>
      <c r="O79" s="41">
        <f t="shared" si="7"/>
        <v>51.300000000000004</v>
      </c>
      <c r="P79" s="33">
        <f t="shared" si="9"/>
        <v>7</v>
      </c>
      <c r="Q79" s="39"/>
    </row>
    <row r="80" spans="1:17" ht="17.1" customHeight="1">
      <c r="A80" s="28">
        <f t="shared" si="8"/>
        <v>74</v>
      </c>
      <c r="B80" s="40">
        <v>1183286</v>
      </c>
      <c r="C80" s="40" t="s">
        <v>150</v>
      </c>
      <c r="D80" s="48" t="s">
        <v>11</v>
      </c>
      <c r="E80" s="38">
        <v>6</v>
      </c>
      <c r="F80" s="48" t="s">
        <v>12</v>
      </c>
      <c r="G80" s="38">
        <v>7</v>
      </c>
      <c r="H80" s="48" t="s">
        <v>12</v>
      </c>
      <c r="I80" s="38">
        <v>5</v>
      </c>
      <c r="J80" s="48" t="s">
        <v>0</v>
      </c>
      <c r="K80" s="38">
        <v>4</v>
      </c>
      <c r="L80" s="48" t="s">
        <v>12</v>
      </c>
      <c r="M80" s="38">
        <v>5</v>
      </c>
      <c r="N80" s="41">
        <f t="shared" si="6"/>
        <v>5.4</v>
      </c>
      <c r="O80" s="41">
        <f t="shared" si="7"/>
        <v>51.300000000000004</v>
      </c>
      <c r="P80" s="33">
        <f t="shared" si="9"/>
        <v>8</v>
      </c>
      <c r="Q80" s="39"/>
    </row>
    <row r="81" spans="1:17" ht="17.1" customHeight="1">
      <c r="A81" s="28">
        <f t="shared" si="8"/>
        <v>75</v>
      </c>
      <c r="B81" s="40">
        <v>1183279</v>
      </c>
      <c r="C81" s="40" t="s">
        <v>143</v>
      </c>
      <c r="D81" s="48" t="s">
        <v>11</v>
      </c>
      <c r="E81" s="38">
        <v>6</v>
      </c>
      <c r="F81" s="48" t="s">
        <v>11</v>
      </c>
      <c r="G81" s="38">
        <v>6</v>
      </c>
      <c r="H81" s="48" t="s">
        <v>0</v>
      </c>
      <c r="I81" s="38">
        <v>4</v>
      </c>
      <c r="J81" s="48" t="s">
        <v>12</v>
      </c>
      <c r="K81" s="38">
        <v>5</v>
      </c>
      <c r="L81" s="48" t="s">
        <v>12</v>
      </c>
      <c r="M81" s="38">
        <v>5</v>
      </c>
      <c r="N81" s="41">
        <f t="shared" si="6"/>
        <v>5.2</v>
      </c>
      <c r="O81" s="41">
        <f t="shared" si="7"/>
        <v>49.4</v>
      </c>
      <c r="P81" s="33">
        <f t="shared" si="9"/>
        <v>9</v>
      </c>
      <c r="Q81" s="39"/>
    </row>
    <row r="82" spans="1:17" ht="17.1" customHeight="1">
      <c r="A82" s="28">
        <f t="shared" si="8"/>
        <v>76</v>
      </c>
      <c r="B82" s="40">
        <v>1183291</v>
      </c>
      <c r="C82" s="40" t="s">
        <v>155</v>
      </c>
      <c r="D82" s="48" t="s">
        <v>12</v>
      </c>
      <c r="E82" s="38">
        <v>5</v>
      </c>
      <c r="F82" s="48" t="s">
        <v>11</v>
      </c>
      <c r="G82" s="38">
        <v>6</v>
      </c>
      <c r="H82" s="48" t="s">
        <v>12</v>
      </c>
      <c r="I82" s="38">
        <v>5</v>
      </c>
      <c r="J82" s="48" t="s">
        <v>12</v>
      </c>
      <c r="K82" s="38">
        <v>5</v>
      </c>
      <c r="L82" s="48" t="s">
        <v>12</v>
      </c>
      <c r="M82" s="38">
        <v>5</v>
      </c>
      <c r="N82" s="41">
        <f t="shared" si="6"/>
        <v>5.2</v>
      </c>
      <c r="O82" s="41">
        <f t="shared" si="7"/>
        <v>49.4</v>
      </c>
      <c r="P82" s="33">
        <f t="shared" si="9"/>
        <v>10</v>
      </c>
      <c r="Q82" s="39"/>
    </row>
    <row r="83" spans="1:17" ht="17.1" customHeight="1">
      <c r="A83" s="28">
        <f t="shared" si="8"/>
        <v>77</v>
      </c>
      <c r="B83" s="40">
        <v>1183295</v>
      </c>
      <c r="C83" s="40" t="s">
        <v>159</v>
      </c>
      <c r="D83" s="48" t="s">
        <v>12</v>
      </c>
      <c r="E83" s="38">
        <v>5</v>
      </c>
      <c r="F83" s="48" t="s">
        <v>11</v>
      </c>
      <c r="G83" s="38">
        <v>6</v>
      </c>
      <c r="H83" s="48" t="s">
        <v>12</v>
      </c>
      <c r="I83" s="38">
        <v>5</v>
      </c>
      <c r="J83" s="48" t="s">
        <v>12</v>
      </c>
      <c r="K83" s="38">
        <v>5</v>
      </c>
      <c r="L83" s="48" t="s">
        <v>12</v>
      </c>
      <c r="M83" s="38">
        <v>5</v>
      </c>
      <c r="N83" s="41">
        <f t="shared" si="6"/>
        <v>5.2</v>
      </c>
      <c r="O83" s="41">
        <f t="shared" si="7"/>
        <v>49.4</v>
      </c>
      <c r="P83" s="33">
        <f t="shared" si="9"/>
        <v>11</v>
      </c>
      <c r="Q83" s="39"/>
    </row>
    <row r="84" spans="1:17" ht="17.1" customHeight="1">
      <c r="A84" s="28">
        <f t="shared" si="8"/>
        <v>78</v>
      </c>
      <c r="B84" s="40">
        <v>1183305</v>
      </c>
      <c r="C84" s="40" t="s">
        <v>169</v>
      </c>
      <c r="D84" s="48" t="s">
        <v>12</v>
      </c>
      <c r="E84" s="38">
        <v>5</v>
      </c>
      <c r="F84" s="48" t="s">
        <v>11</v>
      </c>
      <c r="G84" s="38">
        <v>6</v>
      </c>
      <c r="H84" s="48" t="s">
        <v>12</v>
      </c>
      <c r="I84" s="38">
        <v>5</v>
      </c>
      <c r="J84" s="48" t="s">
        <v>12</v>
      </c>
      <c r="K84" s="38">
        <v>5</v>
      </c>
      <c r="L84" s="48" t="s">
        <v>12</v>
      </c>
      <c r="M84" s="38">
        <v>5</v>
      </c>
      <c r="N84" s="41">
        <f t="shared" si="6"/>
        <v>5.2</v>
      </c>
      <c r="O84" s="41">
        <f t="shared" si="7"/>
        <v>49.4</v>
      </c>
      <c r="P84" s="33">
        <f t="shared" si="9"/>
        <v>12</v>
      </c>
      <c r="Q84" s="39"/>
    </row>
    <row r="85" spans="1:17" ht="17.1" customHeight="1">
      <c r="A85" s="28">
        <f t="shared" si="8"/>
        <v>79</v>
      </c>
      <c r="B85" s="40">
        <v>1183306</v>
      </c>
      <c r="C85" s="40" t="s">
        <v>170</v>
      </c>
      <c r="D85" s="48" t="s">
        <v>12</v>
      </c>
      <c r="E85" s="38">
        <v>5</v>
      </c>
      <c r="F85" s="48" t="s">
        <v>11</v>
      </c>
      <c r="G85" s="38">
        <v>6</v>
      </c>
      <c r="H85" s="48" t="s">
        <v>12</v>
      </c>
      <c r="I85" s="38">
        <v>5</v>
      </c>
      <c r="J85" s="48" t="s">
        <v>12</v>
      </c>
      <c r="K85" s="38">
        <v>5</v>
      </c>
      <c r="L85" s="48" t="s">
        <v>12</v>
      </c>
      <c r="M85" s="38">
        <v>5</v>
      </c>
      <c r="N85" s="41">
        <f t="shared" si="6"/>
        <v>5.2</v>
      </c>
      <c r="O85" s="41">
        <f t="shared" si="7"/>
        <v>49.4</v>
      </c>
      <c r="P85" s="33">
        <f t="shared" si="9"/>
        <v>13</v>
      </c>
      <c r="Q85" s="39"/>
    </row>
    <row r="86" spans="1:17" ht="17.1" customHeight="1">
      <c r="A86" s="28">
        <f t="shared" si="8"/>
        <v>80</v>
      </c>
      <c r="B86" s="40">
        <v>1183313</v>
      </c>
      <c r="C86" s="40" t="s">
        <v>177</v>
      </c>
      <c r="D86" s="48" t="s">
        <v>12</v>
      </c>
      <c r="E86" s="38">
        <v>5</v>
      </c>
      <c r="F86" s="48" t="s">
        <v>11</v>
      </c>
      <c r="G86" s="38">
        <v>6</v>
      </c>
      <c r="H86" s="48" t="s">
        <v>12</v>
      </c>
      <c r="I86" s="38">
        <v>5</v>
      </c>
      <c r="J86" s="48" t="s">
        <v>12</v>
      </c>
      <c r="K86" s="38">
        <v>5</v>
      </c>
      <c r="L86" s="48" t="s">
        <v>12</v>
      </c>
      <c r="M86" s="38">
        <v>5</v>
      </c>
      <c r="N86" s="41">
        <f t="shared" si="6"/>
        <v>5.2</v>
      </c>
      <c r="O86" s="41">
        <f t="shared" si="7"/>
        <v>49.4</v>
      </c>
      <c r="P86" s="33">
        <f t="shared" si="9"/>
        <v>14</v>
      </c>
      <c r="Q86" s="39"/>
    </row>
    <row r="87" spans="1:17" ht="17.1" customHeight="1">
      <c r="A87" s="28">
        <f t="shared" si="8"/>
        <v>81</v>
      </c>
      <c r="B87" s="40">
        <v>1183317</v>
      </c>
      <c r="C87" s="40" t="s">
        <v>181</v>
      </c>
      <c r="D87" s="48" t="s">
        <v>11</v>
      </c>
      <c r="E87" s="38">
        <v>6</v>
      </c>
      <c r="F87" s="48" t="s">
        <v>12</v>
      </c>
      <c r="G87" s="38">
        <v>5</v>
      </c>
      <c r="H87" s="48" t="s">
        <v>12</v>
      </c>
      <c r="I87" s="38">
        <v>5</v>
      </c>
      <c r="J87" s="48" t="s">
        <v>12</v>
      </c>
      <c r="K87" s="38">
        <v>5</v>
      </c>
      <c r="L87" s="48" t="s">
        <v>12</v>
      </c>
      <c r="M87" s="38">
        <v>5</v>
      </c>
      <c r="N87" s="41">
        <f t="shared" si="6"/>
        <v>5.2</v>
      </c>
      <c r="O87" s="41">
        <f t="shared" si="7"/>
        <v>49.4</v>
      </c>
      <c r="P87" s="33">
        <f t="shared" si="9"/>
        <v>15</v>
      </c>
      <c r="Q87" s="39"/>
    </row>
    <row r="88" spans="1:17" ht="17.1" customHeight="1">
      <c r="A88" s="28">
        <f t="shared" si="8"/>
        <v>82</v>
      </c>
      <c r="B88" s="40">
        <v>1183301</v>
      </c>
      <c r="C88" s="40" t="s">
        <v>165</v>
      </c>
      <c r="D88" s="48" t="s">
        <v>12</v>
      </c>
      <c r="E88" s="38">
        <v>5</v>
      </c>
      <c r="F88" s="48" t="s">
        <v>187</v>
      </c>
      <c r="G88" s="38">
        <v>7</v>
      </c>
      <c r="H88" s="48" t="s">
        <v>0</v>
      </c>
      <c r="I88" s="38">
        <v>4</v>
      </c>
      <c r="J88" s="48" t="s">
        <v>12</v>
      </c>
      <c r="K88" s="38">
        <v>5</v>
      </c>
      <c r="L88" s="48" t="s">
        <v>0</v>
      </c>
      <c r="M88" s="38">
        <v>4</v>
      </c>
      <c r="N88" s="41">
        <f t="shared" si="6"/>
        <v>5</v>
      </c>
      <c r="O88" s="41">
        <f t="shared" si="7"/>
        <v>47.5</v>
      </c>
      <c r="P88" s="33">
        <f t="shared" si="9"/>
        <v>16</v>
      </c>
      <c r="Q88" s="39"/>
    </row>
    <row r="89" spans="1:17" ht="17.1" customHeight="1">
      <c r="A89" s="28">
        <f t="shared" si="8"/>
        <v>83</v>
      </c>
      <c r="B89" s="40">
        <v>1183316</v>
      </c>
      <c r="C89" s="40" t="s">
        <v>180</v>
      </c>
      <c r="D89" s="48" t="s">
        <v>12</v>
      </c>
      <c r="E89" s="38">
        <v>5</v>
      </c>
      <c r="F89" s="48" t="s">
        <v>11</v>
      </c>
      <c r="G89" s="38">
        <v>6</v>
      </c>
      <c r="H89" s="48" t="s">
        <v>0</v>
      </c>
      <c r="I89" s="38">
        <v>4</v>
      </c>
      <c r="J89" s="48" t="s">
        <v>12</v>
      </c>
      <c r="K89" s="38">
        <v>5</v>
      </c>
      <c r="L89" s="48" t="s">
        <v>12</v>
      </c>
      <c r="M89" s="38">
        <v>5</v>
      </c>
      <c r="N89" s="41">
        <f t="shared" si="6"/>
        <v>5</v>
      </c>
      <c r="O89" s="41">
        <f t="shared" si="7"/>
        <v>47.5</v>
      </c>
      <c r="P89" s="33">
        <f t="shared" si="9"/>
        <v>17</v>
      </c>
      <c r="Q89" s="39"/>
    </row>
    <row r="90" spans="1:17" ht="17.1" customHeight="1">
      <c r="A90" s="28">
        <f t="shared" si="8"/>
        <v>84</v>
      </c>
      <c r="B90" s="40">
        <v>1183278</v>
      </c>
      <c r="C90" s="40" t="s">
        <v>142</v>
      </c>
      <c r="D90" s="48" t="s">
        <v>12</v>
      </c>
      <c r="E90" s="38">
        <v>5</v>
      </c>
      <c r="F90" s="48" t="s">
        <v>11</v>
      </c>
      <c r="G90" s="38">
        <v>6</v>
      </c>
      <c r="H90" s="48" t="s">
        <v>12</v>
      </c>
      <c r="I90" s="38">
        <v>5</v>
      </c>
      <c r="J90" s="48" t="s">
        <v>0</v>
      </c>
      <c r="K90" s="38">
        <v>4</v>
      </c>
      <c r="L90" s="48" t="s">
        <v>0</v>
      </c>
      <c r="M90" s="38">
        <v>4</v>
      </c>
      <c r="N90" s="41">
        <f t="shared" si="6"/>
        <v>4.8</v>
      </c>
      <c r="O90" s="41">
        <f t="shared" si="7"/>
        <v>45.6</v>
      </c>
      <c r="P90" s="33">
        <v>1</v>
      </c>
      <c r="Q90" s="39"/>
    </row>
    <row r="91" spans="1:17" ht="17.1" customHeight="1">
      <c r="A91" s="28">
        <f t="shared" si="8"/>
        <v>85</v>
      </c>
      <c r="B91" s="40">
        <v>1183290</v>
      </c>
      <c r="C91" s="40" t="s">
        <v>154</v>
      </c>
      <c r="D91" s="48" t="s">
        <v>12</v>
      </c>
      <c r="E91" s="38">
        <v>5</v>
      </c>
      <c r="F91" s="48" t="s">
        <v>11</v>
      </c>
      <c r="G91" s="38">
        <v>6</v>
      </c>
      <c r="H91" s="48" t="s">
        <v>0</v>
      </c>
      <c r="I91" s="38">
        <v>4</v>
      </c>
      <c r="J91" s="48" t="s">
        <v>12</v>
      </c>
      <c r="K91" s="38">
        <v>5</v>
      </c>
      <c r="L91" s="48" t="s">
        <v>0</v>
      </c>
      <c r="M91" s="38">
        <v>4</v>
      </c>
      <c r="N91" s="41">
        <f t="shared" si="6"/>
        <v>4.8</v>
      </c>
      <c r="O91" s="41">
        <f t="shared" si="7"/>
        <v>45.6</v>
      </c>
      <c r="P91" s="33">
        <f t="shared" si="9"/>
        <v>2</v>
      </c>
      <c r="Q91" s="39"/>
    </row>
    <row r="92" spans="1:17" ht="17.1" customHeight="1">
      <c r="A92" s="28">
        <f t="shared" si="8"/>
        <v>86</v>
      </c>
      <c r="B92" s="40">
        <v>1183309</v>
      </c>
      <c r="C92" s="40" t="s">
        <v>173</v>
      </c>
      <c r="D92" s="48" t="s">
        <v>12</v>
      </c>
      <c r="E92" s="38">
        <v>5</v>
      </c>
      <c r="F92" s="48" t="s">
        <v>11</v>
      </c>
      <c r="G92" s="38">
        <v>6</v>
      </c>
      <c r="H92" s="48" t="s">
        <v>0</v>
      </c>
      <c r="I92" s="38">
        <v>4</v>
      </c>
      <c r="J92" s="48" t="s">
        <v>12</v>
      </c>
      <c r="K92" s="38">
        <v>5</v>
      </c>
      <c r="L92" s="48" t="s">
        <v>0</v>
      </c>
      <c r="M92" s="38">
        <v>4</v>
      </c>
      <c r="N92" s="41">
        <f t="shared" si="6"/>
        <v>4.8</v>
      </c>
      <c r="O92" s="41">
        <f t="shared" si="7"/>
        <v>45.6</v>
      </c>
      <c r="P92" s="33">
        <f t="shared" si="9"/>
        <v>3</v>
      </c>
      <c r="Q92" s="39"/>
    </row>
    <row r="93" spans="1:17" ht="17.1" customHeight="1">
      <c r="A93" s="28">
        <f t="shared" si="8"/>
        <v>87</v>
      </c>
      <c r="B93" s="40">
        <v>1183311</v>
      </c>
      <c r="C93" s="40" t="s">
        <v>175</v>
      </c>
      <c r="D93" s="48" t="s">
        <v>12</v>
      </c>
      <c r="E93" s="38">
        <v>5</v>
      </c>
      <c r="F93" s="48" t="s">
        <v>11</v>
      </c>
      <c r="G93" s="38">
        <v>6</v>
      </c>
      <c r="H93" s="48" t="s">
        <v>0</v>
      </c>
      <c r="I93" s="38">
        <v>4</v>
      </c>
      <c r="J93" s="48" t="s">
        <v>12</v>
      </c>
      <c r="K93" s="38">
        <v>5</v>
      </c>
      <c r="L93" s="48" t="s">
        <v>0</v>
      </c>
      <c r="M93" s="38">
        <v>4</v>
      </c>
      <c r="N93" s="41">
        <f t="shared" si="6"/>
        <v>4.8</v>
      </c>
      <c r="O93" s="41">
        <f t="shared" si="7"/>
        <v>45.6</v>
      </c>
      <c r="P93" s="33">
        <f t="shared" si="9"/>
        <v>4</v>
      </c>
      <c r="Q93" s="39"/>
    </row>
    <row r="94" spans="1:17" ht="17.1" customHeight="1">
      <c r="A94" s="28">
        <f t="shared" si="8"/>
        <v>88</v>
      </c>
      <c r="B94" s="40">
        <v>1183300</v>
      </c>
      <c r="C94" s="40" t="s">
        <v>164</v>
      </c>
      <c r="D94" s="48" t="s">
        <v>12</v>
      </c>
      <c r="E94" s="38">
        <v>5</v>
      </c>
      <c r="F94" s="48" t="s">
        <v>12</v>
      </c>
      <c r="G94" s="38">
        <v>5</v>
      </c>
      <c r="H94" s="48" t="s">
        <v>0</v>
      </c>
      <c r="I94" s="38">
        <v>4</v>
      </c>
      <c r="J94" s="48" t="s">
        <v>0</v>
      </c>
      <c r="K94" s="38">
        <v>4</v>
      </c>
      <c r="L94" s="48" t="s">
        <v>12</v>
      </c>
      <c r="M94" s="38">
        <v>5</v>
      </c>
      <c r="N94" s="41">
        <f t="shared" si="6"/>
        <v>4.6</v>
      </c>
      <c r="O94" s="41">
        <f t="shared" si="7"/>
        <v>43.699999999999996</v>
      </c>
      <c r="P94" s="33">
        <f t="shared" si="9"/>
        <v>5</v>
      </c>
      <c r="Q94" s="35"/>
    </row>
    <row r="95" spans="3:15" ht="17.1" customHeight="1">
      <c r="C95" s="43"/>
      <c r="N95" s="31"/>
      <c r="O95" s="31"/>
    </row>
    <row r="97" spans="3:4" ht="17.1" customHeight="1">
      <c r="C97" s="58" t="s">
        <v>43</v>
      </c>
      <c r="D97" s="58"/>
    </row>
    <row r="98" spans="3:4" ht="17.1" customHeight="1">
      <c r="C98" s="40" t="s">
        <v>147</v>
      </c>
      <c r="D98" s="34">
        <v>10</v>
      </c>
    </row>
    <row r="99" spans="3:4" ht="17.1" customHeight="1">
      <c r="C99" s="40" t="s">
        <v>166</v>
      </c>
      <c r="D99" s="34">
        <v>10</v>
      </c>
    </row>
    <row r="100" spans="3:4" ht="17.1" customHeight="1">
      <c r="C100" s="40" t="s">
        <v>171</v>
      </c>
      <c r="D100" s="34">
        <v>10</v>
      </c>
    </row>
    <row r="101" spans="3:4" ht="17.1" customHeight="1">
      <c r="C101" s="40" t="s">
        <v>114</v>
      </c>
      <c r="D101" s="34">
        <v>9.8</v>
      </c>
    </row>
    <row r="102" spans="3:4" ht="17.1" customHeight="1">
      <c r="C102" s="40" t="s">
        <v>178</v>
      </c>
      <c r="D102" s="34">
        <v>9.8</v>
      </c>
    </row>
  </sheetData>
  <mergeCells count="13">
    <mergeCell ref="C97:D97"/>
    <mergeCell ref="B2:P2"/>
    <mergeCell ref="B3:P3"/>
    <mergeCell ref="D4:E4"/>
    <mergeCell ref="F4:G4"/>
    <mergeCell ref="H4:I4"/>
    <mergeCell ref="J4:K4"/>
    <mergeCell ref="L4:M4"/>
    <mergeCell ref="D5:E5"/>
    <mergeCell ref="F5:G5"/>
    <mergeCell ref="H5:I5"/>
    <mergeCell ref="J5:K5"/>
    <mergeCell ref="L5:M5"/>
  </mergeCells>
  <printOptions horizontalCentered="1"/>
  <pageMargins left="0" right="0" top="0.2362204724409449" bottom="0.2362204724409449" header="0.31496062992125984" footer="0.31496062992125984"/>
  <pageSetup fitToHeight="2" fitToWidth="2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zoomScale="115" zoomScaleNormal="115" workbookViewId="0" topLeftCell="A1">
      <selection activeCell="B2" sqref="B2:F93"/>
    </sheetView>
  </sheetViews>
  <sheetFormatPr defaultColWidth="9.140625" defaultRowHeight="16.5" customHeight="1"/>
  <cols>
    <col min="1" max="1" width="9.140625" style="28" customWidth="1"/>
    <col min="2" max="2" width="9.140625" style="31" customWidth="1"/>
    <col min="3" max="3" width="23.8515625" style="31" customWidth="1"/>
    <col min="4" max="4" width="11.57421875" style="28" customWidth="1"/>
    <col min="5" max="5" width="11.140625" style="28" customWidth="1"/>
    <col min="6" max="6" width="9.57421875" style="28" customWidth="1"/>
    <col min="7" max="16384" width="9.140625" style="28" customWidth="1"/>
  </cols>
  <sheetData>
    <row r="2" spans="2:6" ht="14.25" customHeight="1">
      <c r="B2" s="59" t="s">
        <v>16</v>
      </c>
      <c r="C2" s="59"/>
      <c r="D2" s="59"/>
      <c r="E2" s="59"/>
      <c r="F2" s="59"/>
    </row>
    <row r="3" spans="2:6" ht="15" customHeight="1">
      <c r="B3" s="60" t="s">
        <v>185</v>
      </c>
      <c r="C3" s="60"/>
      <c r="D3" s="60"/>
      <c r="E3" s="60"/>
      <c r="F3" s="60"/>
    </row>
    <row r="4" spans="2:6" ht="18.95" customHeight="1">
      <c r="B4" s="33"/>
      <c r="C4" s="33"/>
      <c r="D4" s="53" t="s">
        <v>189</v>
      </c>
      <c r="E4" s="54" t="s">
        <v>190</v>
      </c>
      <c r="F4" s="51" t="s">
        <v>191</v>
      </c>
    </row>
    <row r="5" spans="2:6" ht="18.95" customHeight="1">
      <c r="B5" s="33" t="s">
        <v>8</v>
      </c>
      <c r="C5" s="50" t="s">
        <v>9</v>
      </c>
      <c r="D5" s="37" t="s">
        <v>3</v>
      </c>
      <c r="E5" s="37" t="s">
        <v>3</v>
      </c>
      <c r="F5" s="37"/>
    </row>
    <row r="6" spans="1:6" ht="18.95" customHeight="1">
      <c r="A6" s="28">
        <v>1</v>
      </c>
      <c r="B6" s="40">
        <v>1183233</v>
      </c>
      <c r="C6" s="40" t="s">
        <v>97</v>
      </c>
      <c r="D6" s="48">
        <v>1047603</v>
      </c>
      <c r="E6" s="48">
        <v>8634</v>
      </c>
      <c r="F6" s="38"/>
    </row>
    <row r="7" spans="1:6" ht="18.95" customHeight="1">
      <c r="A7" s="28">
        <f>+A6+1</f>
        <v>2</v>
      </c>
      <c r="B7" s="40">
        <v>1183234</v>
      </c>
      <c r="C7" s="40" t="s">
        <v>98</v>
      </c>
      <c r="D7" s="48">
        <f>+D6+1</f>
        <v>1047604</v>
      </c>
      <c r="E7" s="48">
        <f>+E6+1</f>
        <v>8635</v>
      </c>
      <c r="F7" s="38"/>
    </row>
    <row r="8" spans="1:6" ht="18.95" customHeight="1">
      <c r="A8" s="28">
        <f aca="true" t="shared" si="0" ref="A8:A71">+A7+1</f>
        <v>3</v>
      </c>
      <c r="B8" s="40">
        <v>1183235</v>
      </c>
      <c r="C8" s="40" t="s">
        <v>99</v>
      </c>
      <c r="D8" s="48">
        <f aca="true" t="shared" si="1" ref="D8:D71">+D7+1</f>
        <v>1047605</v>
      </c>
      <c r="E8" s="48">
        <f aca="true" t="shared" si="2" ref="E8:E71">+E7+1</f>
        <v>8636</v>
      </c>
      <c r="F8" s="38"/>
    </row>
    <row r="9" spans="1:6" ht="18.95" customHeight="1">
      <c r="A9" s="28">
        <f t="shared" si="0"/>
        <v>4</v>
      </c>
      <c r="B9" s="40">
        <v>1183236</v>
      </c>
      <c r="C9" s="40" t="s">
        <v>100</v>
      </c>
      <c r="D9" s="48">
        <f t="shared" si="1"/>
        <v>1047606</v>
      </c>
      <c r="E9" s="48">
        <f t="shared" si="2"/>
        <v>8637</v>
      </c>
      <c r="F9" s="38"/>
    </row>
    <row r="10" spans="1:6" ht="18.95" customHeight="1">
      <c r="A10" s="28">
        <f t="shared" si="0"/>
        <v>5</v>
      </c>
      <c r="B10" s="40">
        <v>1183237</v>
      </c>
      <c r="C10" s="40" t="s">
        <v>101</v>
      </c>
      <c r="D10" s="48">
        <f t="shared" si="1"/>
        <v>1047607</v>
      </c>
      <c r="E10" s="48">
        <f t="shared" si="2"/>
        <v>8638</v>
      </c>
      <c r="F10" s="38"/>
    </row>
    <row r="11" spans="1:6" ht="18.95" customHeight="1">
      <c r="A11" s="28">
        <f t="shared" si="0"/>
        <v>6</v>
      </c>
      <c r="B11" s="40">
        <v>1183238</v>
      </c>
      <c r="C11" s="40" t="s">
        <v>102</v>
      </c>
      <c r="D11" s="48">
        <f t="shared" si="1"/>
        <v>1047608</v>
      </c>
      <c r="E11" s="48">
        <f t="shared" si="2"/>
        <v>8639</v>
      </c>
      <c r="F11" s="38"/>
    </row>
    <row r="12" spans="1:6" ht="18.95" customHeight="1">
      <c r="A12" s="28">
        <f t="shared" si="0"/>
        <v>7</v>
      </c>
      <c r="B12" s="40">
        <v>1183239</v>
      </c>
      <c r="C12" s="40" t="s">
        <v>103</v>
      </c>
      <c r="D12" s="48">
        <f t="shared" si="1"/>
        <v>1047609</v>
      </c>
      <c r="E12" s="48">
        <f t="shared" si="2"/>
        <v>8640</v>
      </c>
      <c r="F12" s="38"/>
    </row>
    <row r="13" spans="1:6" ht="18.95" customHeight="1">
      <c r="A13" s="28">
        <f t="shared" si="0"/>
        <v>8</v>
      </c>
      <c r="B13" s="40">
        <v>1183240</v>
      </c>
      <c r="C13" s="40" t="s">
        <v>104</v>
      </c>
      <c r="D13" s="48">
        <f t="shared" si="1"/>
        <v>1047610</v>
      </c>
      <c r="E13" s="48">
        <f t="shared" si="2"/>
        <v>8641</v>
      </c>
      <c r="F13" s="38"/>
    </row>
    <row r="14" spans="1:6" ht="18.95" customHeight="1">
      <c r="A14" s="28">
        <f t="shared" si="0"/>
        <v>9</v>
      </c>
      <c r="B14" s="40">
        <v>1183241</v>
      </c>
      <c r="C14" s="40" t="s">
        <v>105</v>
      </c>
      <c r="D14" s="48">
        <f t="shared" si="1"/>
        <v>1047611</v>
      </c>
      <c r="E14" s="48">
        <f t="shared" si="2"/>
        <v>8642</v>
      </c>
      <c r="F14" s="38"/>
    </row>
    <row r="15" spans="1:6" ht="18.95" customHeight="1">
      <c r="A15" s="28">
        <f t="shared" si="0"/>
        <v>10</v>
      </c>
      <c r="B15" s="40">
        <v>1183242</v>
      </c>
      <c r="C15" s="40" t="s">
        <v>106</v>
      </c>
      <c r="D15" s="48">
        <f t="shared" si="1"/>
        <v>1047612</v>
      </c>
      <c r="E15" s="48">
        <f t="shared" si="2"/>
        <v>8643</v>
      </c>
      <c r="F15" s="38"/>
    </row>
    <row r="16" spans="1:6" ht="18.95" customHeight="1">
      <c r="A16" s="28">
        <f t="shared" si="0"/>
        <v>11</v>
      </c>
      <c r="B16" s="40">
        <v>1183243</v>
      </c>
      <c r="C16" s="40" t="s">
        <v>107</v>
      </c>
      <c r="D16" s="48">
        <f t="shared" si="1"/>
        <v>1047613</v>
      </c>
      <c r="E16" s="48">
        <f t="shared" si="2"/>
        <v>8644</v>
      </c>
      <c r="F16" s="38"/>
    </row>
    <row r="17" spans="1:6" ht="18.95" customHeight="1">
      <c r="A17" s="28">
        <f t="shared" si="0"/>
        <v>12</v>
      </c>
      <c r="B17" s="40">
        <v>1183244</v>
      </c>
      <c r="C17" s="40" t="s">
        <v>108</v>
      </c>
      <c r="D17" s="48">
        <f t="shared" si="1"/>
        <v>1047614</v>
      </c>
      <c r="E17" s="48">
        <f t="shared" si="2"/>
        <v>8645</v>
      </c>
      <c r="F17" s="38"/>
    </row>
    <row r="18" spans="1:6" ht="18.95" customHeight="1">
      <c r="A18" s="28">
        <f t="shared" si="0"/>
        <v>13</v>
      </c>
      <c r="B18" s="40">
        <v>1183245</v>
      </c>
      <c r="C18" s="40" t="s">
        <v>109</v>
      </c>
      <c r="D18" s="48">
        <f t="shared" si="1"/>
        <v>1047615</v>
      </c>
      <c r="E18" s="48">
        <f t="shared" si="2"/>
        <v>8646</v>
      </c>
      <c r="F18" s="38"/>
    </row>
    <row r="19" spans="1:6" ht="18.95" customHeight="1">
      <c r="A19" s="28">
        <f t="shared" si="0"/>
        <v>14</v>
      </c>
      <c r="B19" s="40">
        <v>1183246</v>
      </c>
      <c r="C19" s="40" t="s">
        <v>110</v>
      </c>
      <c r="D19" s="48">
        <f t="shared" si="1"/>
        <v>1047616</v>
      </c>
      <c r="E19" s="48">
        <f t="shared" si="2"/>
        <v>8647</v>
      </c>
      <c r="F19" s="38"/>
    </row>
    <row r="20" spans="1:6" ht="18.95" customHeight="1">
      <c r="A20" s="28">
        <f t="shared" si="0"/>
        <v>15</v>
      </c>
      <c r="B20" s="40">
        <v>1183247</v>
      </c>
      <c r="C20" s="40" t="s">
        <v>111</v>
      </c>
      <c r="D20" s="48">
        <f t="shared" si="1"/>
        <v>1047617</v>
      </c>
      <c r="E20" s="48">
        <f t="shared" si="2"/>
        <v>8648</v>
      </c>
      <c r="F20" s="38"/>
    </row>
    <row r="21" spans="1:6" ht="18.95" customHeight="1">
      <c r="A21" s="28">
        <f t="shared" si="0"/>
        <v>16</v>
      </c>
      <c r="B21" s="40">
        <v>1183248</v>
      </c>
      <c r="C21" s="40" t="s">
        <v>112</v>
      </c>
      <c r="D21" s="48">
        <f t="shared" si="1"/>
        <v>1047618</v>
      </c>
      <c r="E21" s="48">
        <f t="shared" si="2"/>
        <v>8649</v>
      </c>
      <c r="F21" s="38"/>
    </row>
    <row r="22" spans="1:6" ht="18.95" customHeight="1">
      <c r="A22" s="28">
        <f t="shared" si="0"/>
        <v>17</v>
      </c>
      <c r="B22" s="40">
        <v>1183249</v>
      </c>
      <c r="C22" s="40" t="s">
        <v>113</v>
      </c>
      <c r="D22" s="48">
        <f t="shared" si="1"/>
        <v>1047619</v>
      </c>
      <c r="E22" s="48">
        <f t="shared" si="2"/>
        <v>8650</v>
      </c>
      <c r="F22" s="38"/>
    </row>
    <row r="23" spans="1:6" ht="18.95" customHeight="1">
      <c r="A23" s="28">
        <f t="shared" si="0"/>
        <v>18</v>
      </c>
      <c r="B23" s="40">
        <v>1183250</v>
      </c>
      <c r="C23" s="40" t="s">
        <v>114</v>
      </c>
      <c r="D23" s="48">
        <f t="shared" si="1"/>
        <v>1047620</v>
      </c>
      <c r="E23" s="48">
        <f t="shared" si="2"/>
        <v>8651</v>
      </c>
      <c r="F23" s="38"/>
    </row>
    <row r="24" spans="1:6" ht="18.95" customHeight="1">
      <c r="A24" s="28">
        <f t="shared" si="0"/>
        <v>19</v>
      </c>
      <c r="B24" s="40">
        <v>1183251</v>
      </c>
      <c r="C24" s="40" t="s">
        <v>115</v>
      </c>
      <c r="D24" s="48">
        <f t="shared" si="1"/>
        <v>1047621</v>
      </c>
      <c r="E24" s="48">
        <f t="shared" si="2"/>
        <v>8652</v>
      </c>
      <c r="F24" s="38"/>
    </row>
    <row r="25" spans="1:6" ht="18.95" customHeight="1">
      <c r="A25" s="28">
        <f t="shared" si="0"/>
        <v>20</v>
      </c>
      <c r="B25" s="40">
        <v>1183252</v>
      </c>
      <c r="C25" s="40" t="s">
        <v>116</v>
      </c>
      <c r="D25" s="48">
        <f t="shared" si="1"/>
        <v>1047622</v>
      </c>
      <c r="E25" s="48">
        <f t="shared" si="2"/>
        <v>8653</v>
      </c>
      <c r="F25" s="38"/>
    </row>
    <row r="26" spans="1:6" ht="18.95" customHeight="1">
      <c r="A26" s="28">
        <f t="shared" si="0"/>
        <v>21</v>
      </c>
      <c r="B26" s="40">
        <v>1183253</v>
      </c>
      <c r="C26" s="40" t="s">
        <v>117</v>
      </c>
      <c r="D26" s="48">
        <f t="shared" si="1"/>
        <v>1047623</v>
      </c>
      <c r="E26" s="48">
        <f t="shared" si="2"/>
        <v>8654</v>
      </c>
      <c r="F26" s="38"/>
    </row>
    <row r="27" spans="1:6" ht="18.95" customHeight="1">
      <c r="A27" s="28">
        <f t="shared" si="0"/>
        <v>22</v>
      </c>
      <c r="B27" s="40">
        <v>1183254</v>
      </c>
      <c r="C27" s="40" t="s">
        <v>118</v>
      </c>
      <c r="D27" s="48">
        <f t="shared" si="1"/>
        <v>1047624</v>
      </c>
      <c r="E27" s="48">
        <f t="shared" si="2"/>
        <v>8655</v>
      </c>
      <c r="F27" s="38"/>
    </row>
    <row r="28" spans="1:6" ht="18.95" customHeight="1">
      <c r="A28" s="28">
        <f t="shared" si="0"/>
        <v>23</v>
      </c>
      <c r="B28" s="40">
        <v>1183255</v>
      </c>
      <c r="C28" s="40" t="s">
        <v>119</v>
      </c>
      <c r="D28" s="48">
        <f t="shared" si="1"/>
        <v>1047625</v>
      </c>
      <c r="E28" s="48">
        <f t="shared" si="2"/>
        <v>8656</v>
      </c>
      <c r="F28" s="38"/>
    </row>
    <row r="29" spans="1:6" ht="18.95" customHeight="1">
      <c r="A29" s="28">
        <f t="shared" si="0"/>
        <v>24</v>
      </c>
      <c r="B29" s="40">
        <v>1183256</v>
      </c>
      <c r="C29" s="40" t="s">
        <v>120</v>
      </c>
      <c r="D29" s="48">
        <f t="shared" si="1"/>
        <v>1047626</v>
      </c>
      <c r="E29" s="48">
        <f t="shared" si="2"/>
        <v>8657</v>
      </c>
      <c r="F29" s="38"/>
    </row>
    <row r="30" spans="1:6" ht="18.95" customHeight="1">
      <c r="A30" s="28">
        <f t="shared" si="0"/>
        <v>25</v>
      </c>
      <c r="B30" s="40">
        <v>1183257</v>
      </c>
      <c r="C30" s="40" t="s">
        <v>121</v>
      </c>
      <c r="D30" s="48">
        <f t="shared" si="1"/>
        <v>1047627</v>
      </c>
      <c r="E30" s="48">
        <f t="shared" si="2"/>
        <v>8658</v>
      </c>
      <c r="F30" s="38"/>
    </row>
    <row r="31" spans="1:6" ht="18.95" customHeight="1">
      <c r="A31" s="28">
        <f t="shared" si="0"/>
        <v>26</v>
      </c>
      <c r="B31" s="40">
        <v>1183258</v>
      </c>
      <c r="C31" s="40" t="s">
        <v>122</v>
      </c>
      <c r="D31" s="48">
        <f t="shared" si="1"/>
        <v>1047628</v>
      </c>
      <c r="E31" s="48">
        <f t="shared" si="2"/>
        <v>8659</v>
      </c>
      <c r="F31" s="38"/>
    </row>
    <row r="32" spans="1:6" ht="18.95" customHeight="1">
      <c r="A32" s="28">
        <f t="shared" si="0"/>
        <v>27</v>
      </c>
      <c r="B32" s="40">
        <v>1183259</v>
      </c>
      <c r="C32" s="40" t="s">
        <v>123</v>
      </c>
      <c r="D32" s="48">
        <f t="shared" si="1"/>
        <v>1047629</v>
      </c>
      <c r="E32" s="48">
        <f t="shared" si="2"/>
        <v>8660</v>
      </c>
      <c r="F32" s="38"/>
    </row>
    <row r="33" spans="1:6" ht="18.95" customHeight="1">
      <c r="A33" s="28">
        <f t="shared" si="0"/>
        <v>28</v>
      </c>
      <c r="B33" s="40">
        <v>1183260</v>
      </c>
      <c r="C33" s="40" t="s">
        <v>124</v>
      </c>
      <c r="D33" s="48">
        <f t="shared" si="1"/>
        <v>1047630</v>
      </c>
      <c r="E33" s="48">
        <f t="shared" si="2"/>
        <v>8661</v>
      </c>
      <c r="F33" s="38"/>
    </row>
    <row r="34" spans="1:6" ht="18.95" customHeight="1">
      <c r="A34" s="28">
        <f t="shared" si="0"/>
        <v>29</v>
      </c>
      <c r="B34" s="40">
        <v>1183261</v>
      </c>
      <c r="C34" s="40" t="s">
        <v>125</v>
      </c>
      <c r="D34" s="48">
        <f t="shared" si="1"/>
        <v>1047631</v>
      </c>
      <c r="E34" s="48">
        <f t="shared" si="2"/>
        <v>8662</v>
      </c>
      <c r="F34" s="38"/>
    </row>
    <row r="35" spans="1:6" ht="18.95" customHeight="1">
      <c r="A35" s="28">
        <f t="shared" si="0"/>
        <v>30</v>
      </c>
      <c r="B35" s="40">
        <v>1183262</v>
      </c>
      <c r="C35" s="40" t="s">
        <v>126</v>
      </c>
      <c r="D35" s="48">
        <f t="shared" si="1"/>
        <v>1047632</v>
      </c>
      <c r="E35" s="48">
        <f t="shared" si="2"/>
        <v>8663</v>
      </c>
      <c r="F35" s="38"/>
    </row>
    <row r="36" spans="1:6" ht="18.95" customHeight="1">
      <c r="A36" s="28">
        <f t="shared" si="0"/>
        <v>31</v>
      </c>
      <c r="B36" s="40">
        <v>1183263</v>
      </c>
      <c r="C36" s="40" t="s">
        <v>127</v>
      </c>
      <c r="D36" s="48">
        <f t="shared" si="1"/>
        <v>1047633</v>
      </c>
      <c r="E36" s="48">
        <f t="shared" si="2"/>
        <v>8664</v>
      </c>
      <c r="F36" s="38"/>
    </row>
    <row r="37" spans="1:6" ht="18.95" customHeight="1">
      <c r="A37" s="28">
        <f t="shared" si="0"/>
        <v>32</v>
      </c>
      <c r="B37" s="40">
        <v>1183264</v>
      </c>
      <c r="C37" s="40" t="s">
        <v>128</v>
      </c>
      <c r="D37" s="48">
        <f t="shared" si="1"/>
        <v>1047634</v>
      </c>
      <c r="E37" s="48">
        <f t="shared" si="2"/>
        <v>8665</v>
      </c>
      <c r="F37" s="38"/>
    </row>
    <row r="38" spans="1:6" ht="18.95" customHeight="1">
      <c r="A38" s="28">
        <f t="shared" si="0"/>
        <v>33</v>
      </c>
      <c r="B38" s="40">
        <v>1183265</v>
      </c>
      <c r="C38" s="40" t="s">
        <v>129</v>
      </c>
      <c r="D38" s="48">
        <f t="shared" si="1"/>
        <v>1047635</v>
      </c>
      <c r="E38" s="48">
        <f t="shared" si="2"/>
        <v>8666</v>
      </c>
      <c r="F38" s="38"/>
    </row>
    <row r="39" spans="1:6" ht="18.95" customHeight="1">
      <c r="A39" s="28">
        <f t="shared" si="0"/>
        <v>34</v>
      </c>
      <c r="B39" s="40">
        <v>1183266</v>
      </c>
      <c r="C39" s="40" t="s">
        <v>130</v>
      </c>
      <c r="D39" s="48">
        <f t="shared" si="1"/>
        <v>1047636</v>
      </c>
      <c r="E39" s="48">
        <f t="shared" si="2"/>
        <v>8667</v>
      </c>
      <c r="F39" s="38"/>
    </row>
    <row r="40" spans="1:6" ht="18.95" customHeight="1">
      <c r="A40" s="28">
        <f t="shared" si="0"/>
        <v>35</v>
      </c>
      <c r="B40" s="40">
        <v>1183267</v>
      </c>
      <c r="C40" s="40" t="s">
        <v>131</v>
      </c>
      <c r="D40" s="48">
        <f t="shared" si="1"/>
        <v>1047637</v>
      </c>
      <c r="E40" s="48">
        <f t="shared" si="2"/>
        <v>8668</v>
      </c>
      <c r="F40" s="38"/>
    </row>
    <row r="41" spans="1:6" ht="18.95" customHeight="1">
      <c r="A41" s="28">
        <f t="shared" si="0"/>
        <v>36</v>
      </c>
      <c r="B41" s="40">
        <v>1183268</v>
      </c>
      <c r="C41" s="40" t="s">
        <v>132</v>
      </c>
      <c r="D41" s="48">
        <f t="shared" si="1"/>
        <v>1047638</v>
      </c>
      <c r="E41" s="48">
        <f t="shared" si="2"/>
        <v>8669</v>
      </c>
      <c r="F41" s="38"/>
    </row>
    <row r="42" spans="1:6" ht="18.95" customHeight="1">
      <c r="A42" s="28">
        <f t="shared" si="0"/>
        <v>37</v>
      </c>
      <c r="B42" s="40">
        <v>1183269</v>
      </c>
      <c r="C42" s="40" t="s">
        <v>133</v>
      </c>
      <c r="D42" s="48">
        <f t="shared" si="1"/>
        <v>1047639</v>
      </c>
      <c r="E42" s="48">
        <f t="shared" si="2"/>
        <v>8670</v>
      </c>
      <c r="F42" s="38"/>
    </row>
    <row r="43" spans="1:6" ht="18.95" customHeight="1">
      <c r="A43" s="28">
        <f t="shared" si="0"/>
        <v>38</v>
      </c>
      <c r="B43" s="40">
        <v>1183270</v>
      </c>
      <c r="C43" s="40" t="s">
        <v>134</v>
      </c>
      <c r="D43" s="48">
        <f t="shared" si="1"/>
        <v>1047640</v>
      </c>
      <c r="E43" s="48">
        <f t="shared" si="2"/>
        <v>8671</v>
      </c>
      <c r="F43" s="38"/>
    </row>
    <row r="44" spans="1:6" ht="18.95" customHeight="1">
      <c r="A44" s="28">
        <f t="shared" si="0"/>
        <v>39</v>
      </c>
      <c r="B44" s="40">
        <v>1183271</v>
      </c>
      <c r="C44" s="40" t="s">
        <v>135</v>
      </c>
      <c r="D44" s="48">
        <f t="shared" si="1"/>
        <v>1047641</v>
      </c>
      <c r="E44" s="48">
        <f t="shared" si="2"/>
        <v>8672</v>
      </c>
      <c r="F44" s="38"/>
    </row>
    <row r="45" spans="1:6" ht="18.95" customHeight="1">
      <c r="A45" s="28">
        <f t="shared" si="0"/>
        <v>40</v>
      </c>
      <c r="B45" s="40">
        <v>1183272</v>
      </c>
      <c r="C45" s="40" t="s">
        <v>136</v>
      </c>
      <c r="D45" s="48">
        <f t="shared" si="1"/>
        <v>1047642</v>
      </c>
      <c r="E45" s="48">
        <f t="shared" si="2"/>
        <v>8673</v>
      </c>
      <c r="F45" s="38"/>
    </row>
    <row r="46" spans="1:6" ht="18.95" customHeight="1">
      <c r="A46" s="28">
        <f t="shared" si="0"/>
        <v>41</v>
      </c>
      <c r="B46" s="40">
        <v>1183273</v>
      </c>
      <c r="C46" s="40" t="s">
        <v>137</v>
      </c>
      <c r="D46" s="48">
        <f t="shared" si="1"/>
        <v>1047643</v>
      </c>
      <c r="E46" s="48">
        <f t="shared" si="2"/>
        <v>8674</v>
      </c>
      <c r="F46" s="38"/>
    </row>
    <row r="47" spans="1:6" ht="18.95" customHeight="1">
      <c r="A47" s="28">
        <f t="shared" si="0"/>
        <v>42</v>
      </c>
      <c r="B47" s="40">
        <v>1183274</v>
      </c>
      <c r="C47" s="40" t="s">
        <v>138</v>
      </c>
      <c r="D47" s="48">
        <f t="shared" si="1"/>
        <v>1047644</v>
      </c>
      <c r="E47" s="48">
        <f t="shared" si="2"/>
        <v>8675</v>
      </c>
      <c r="F47" s="38"/>
    </row>
    <row r="48" spans="1:6" ht="18.95" customHeight="1">
      <c r="A48" s="28">
        <f t="shared" si="0"/>
        <v>43</v>
      </c>
      <c r="B48" s="40">
        <v>1183275</v>
      </c>
      <c r="C48" s="40" t="s">
        <v>139</v>
      </c>
      <c r="D48" s="48">
        <f t="shared" si="1"/>
        <v>1047645</v>
      </c>
      <c r="E48" s="48">
        <f t="shared" si="2"/>
        <v>8676</v>
      </c>
      <c r="F48" s="38"/>
    </row>
    <row r="49" spans="1:6" ht="18.95" customHeight="1">
      <c r="A49" s="28">
        <f t="shared" si="0"/>
        <v>44</v>
      </c>
      <c r="B49" s="40">
        <v>1183276</v>
      </c>
      <c r="C49" s="40" t="s">
        <v>140</v>
      </c>
      <c r="D49" s="48">
        <f t="shared" si="1"/>
        <v>1047646</v>
      </c>
      <c r="E49" s="48">
        <f t="shared" si="2"/>
        <v>8677</v>
      </c>
      <c r="F49" s="38"/>
    </row>
    <row r="50" spans="1:6" ht="18.95" customHeight="1">
      <c r="A50" s="28">
        <f t="shared" si="0"/>
        <v>45</v>
      </c>
      <c r="B50" s="40">
        <v>1183277</v>
      </c>
      <c r="C50" s="40" t="s">
        <v>141</v>
      </c>
      <c r="D50" s="48">
        <f t="shared" si="1"/>
        <v>1047647</v>
      </c>
      <c r="E50" s="48">
        <f t="shared" si="2"/>
        <v>8678</v>
      </c>
      <c r="F50" s="38"/>
    </row>
    <row r="51" spans="1:6" ht="18.95" customHeight="1">
      <c r="A51" s="28">
        <f t="shared" si="0"/>
        <v>46</v>
      </c>
      <c r="B51" s="40">
        <v>1183278</v>
      </c>
      <c r="C51" s="40" t="s">
        <v>142</v>
      </c>
      <c r="D51" s="48">
        <f t="shared" si="1"/>
        <v>1047648</v>
      </c>
      <c r="E51" s="48">
        <f t="shared" si="2"/>
        <v>8679</v>
      </c>
      <c r="F51" s="38"/>
    </row>
    <row r="52" spans="1:6" ht="18.95" customHeight="1">
      <c r="A52" s="28">
        <f t="shared" si="0"/>
        <v>47</v>
      </c>
      <c r="B52" s="40">
        <v>1183279</v>
      </c>
      <c r="C52" s="40" t="s">
        <v>143</v>
      </c>
      <c r="D52" s="48">
        <f t="shared" si="1"/>
        <v>1047649</v>
      </c>
      <c r="E52" s="48">
        <f t="shared" si="2"/>
        <v>8680</v>
      </c>
      <c r="F52" s="38"/>
    </row>
    <row r="53" spans="1:6" ht="18.95" customHeight="1">
      <c r="A53" s="28">
        <f t="shared" si="0"/>
        <v>48</v>
      </c>
      <c r="B53" s="40">
        <v>1183280</v>
      </c>
      <c r="C53" s="40" t="s">
        <v>144</v>
      </c>
      <c r="D53" s="48">
        <f t="shared" si="1"/>
        <v>1047650</v>
      </c>
      <c r="E53" s="48">
        <f t="shared" si="2"/>
        <v>8681</v>
      </c>
      <c r="F53" s="38"/>
    </row>
    <row r="54" spans="1:6" ht="18.95" customHeight="1">
      <c r="A54" s="28">
        <f t="shared" si="0"/>
        <v>49</v>
      </c>
      <c r="B54" s="40">
        <v>1183281</v>
      </c>
      <c r="C54" s="40" t="s">
        <v>145</v>
      </c>
      <c r="D54" s="48">
        <f t="shared" si="1"/>
        <v>1047651</v>
      </c>
      <c r="E54" s="48">
        <f t="shared" si="2"/>
        <v>8682</v>
      </c>
      <c r="F54" s="38"/>
    </row>
    <row r="55" spans="1:6" ht="18.95" customHeight="1">
      <c r="A55" s="28">
        <f t="shared" si="0"/>
        <v>50</v>
      </c>
      <c r="B55" s="40">
        <v>1183282</v>
      </c>
      <c r="C55" s="40" t="s">
        <v>146</v>
      </c>
      <c r="D55" s="48">
        <f t="shared" si="1"/>
        <v>1047652</v>
      </c>
      <c r="E55" s="48">
        <f t="shared" si="2"/>
        <v>8683</v>
      </c>
      <c r="F55" s="38"/>
    </row>
    <row r="56" spans="1:6" ht="18.95" customHeight="1">
      <c r="A56" s="28">
        <f t="shared" si="0"/>
        <v>51</v>
      </c>
      <c r="B56" s="40">
        <v>1183283</v>
      </c>
      <c r="C56" s="40" t="s">
        <v>147</v>
      </c>
      <c r="D56" s="48">
        <f t="shared" si="1"/>
        <v>1047653</v>
      </c>
      <c r="E56" s="48">
        <f t="shared" si="2"/>
        <v>8684</v>
      </c>
      <c r="F56" s="38"/>
    </row>
    <row r="57" spans="1:6" ht="18.95" customHeight="1">
      <c r="A57" s="28">
        <f t="shared" si="0"/>
        <v>52</v>
      </c>
      <c r="B57" s="40">
        <v>1183284</v>
      </c>
      <c r="C57" s="40" t="s">
        <v>148</v>
      </c>
      <c r="D57" s="48">
        <f t="shared" si="1"/>
        <v>1047654</v>
      </c>
      <c r="E57" s="48">
        <f t="shared" si="2"/>
        <v>8685</v>
      </c>
      <c r="F57" s="38"/>
    </row>
    <row r="58" spans="1:6" ht="18.95" customHeight="1">
      <c r="A58" s="28">
        <f t="shared" si="0"/>
        <v>53</v>
      </c>
      <c r="B58" s="40">
        <v>1183285</v>
      </c>
      <c r="C58" s="40" t="s">
        <v>149</v>
      </c>
      <c r="D58" s="48">
        <f t="shared" si="1"/>
        <v>1047655</v>
      </c>
      <c r="E58" s="48">
        <f t="shared" si="2"/>
        <v>8686</v>
      </c>
      <c r="F58" s="38"/>
    </row>
    <row r="59" spans="1:6" ht="18.95" customHeight="1">
      <c r="A59" s="28">
        <f t="shared" si="0"/>
        <v>54</v>
      </c>
      <c r="B59" s="40">
        <v>1183286</v>
      </c>
      <c r="C59" s="40" t="s">
        <v>150</v>
      </c>
      <c r="D59" s="48">
        <f t="shared" si="1"/>
        <v>1047656</v>
      </c>
      <c r="E59" s="48">
        <f t="shared" si="2"/>
        <v>8687</v>
      </c>
      <c r="F59" s="38"/>
    </row>
    <row r="60" spans="1:6" ht="18.95" customHeight="1">
      <c r="A60" s="28">
        <f t="shared" si="0"/>
        <v>55</v>
      </c>
      <c r="B60" s="40">
        <v>1183287</v>
      </c>
      <c r="C60" s="40" t="s">
        <v>151</v>
      </c>
      <c r="D60" s="48">
        <f t="shared" si="1"/>
        <v>1047657</v>
      </c>
      <c r="E60" s="48">
        <f t="shared" si="2"/>
        <v>8688</v>
      </c>
      <c r="F60" s="38"/>
    </row>
    <row r="61" spans="1:6" ht="18.95" customHeight="1">
      <c r="A61" s="28">
        <f t="shared" si="0"/>
        <v>56</v>
      </c>
      <c r="B61" s="40">
        <v>1183288</v>
      </c>
      <c r="C61" s="40" t="s">
        <v>152</v>
      </c>
      <c r="D61" s="48">
        <f t="shared" si="1"/>
        <v>1047658</v>
      </c>
      <c r="E61" s="48">
        <f t="shared" si="2"/>
        <v>8689</v>
      </c>
      <c r="F61" s="38"/>
    </row>
    <row r="62" spans="1:6" ht="18.95" customHeight="1">
      <c r="A62" s="28">
        <f t="shared" si="0"/>
        <v>57</v>
      </c>
      <c r="B62" s="40">
        <v>1183289</v>
      </c>
      <c r="C62" s="40" t="s">
        <v>153</v>
      </c>
      <c r="D62" s="48">
        <f t="shared" si="1"/>
        <v>1047659</v>
      </c>
      <c r="E62" s="48">
        <f t="shared" si="2"/>
        <v>8690</v>
      </c>
      <c r="F62" s="38"/>
    </row>
    <row r="63" spans="1:6" ht="18.95" customHeight="1">
      <c r="A63" s="28">
        <f t="shared" si="0"/>
        <v>58</v>
      </c>
      <c r="B63" s="40">
        <v>1183290</v>
      </c>
      <c r="C63" s="40" t="s">
        <v>154</v>
      </c>
      <c r="D63" s="48">
        <f t="shared" si="1"/>
        <v>1047660</v>
      </c>
      <c r="E63" s="48">
        <f t="shared" si="2"/>
        <v>8691</v>
      </c>
      <c r="F63" s="38"/>
    </row>
    <row r="64" spans="1:6" ht="18.95" customHeight="1">
      <c r="A64" s="28">
        <f t="shared" si="0"/>
        <v>59</v>
      </c>
      <c r="B64" s="40">
        <v>1183291</v>
      </c>
      <c r="C64" s="40" t="s">
        <v>155</v>
      </c>
      <c r="D64" s="48">
        <f t="shared" si="1"/>
        <v>1047661</v>
      </c>
      <c r="E64" s="48">
        <f t="shared" si="2"/>
        <v>8692</v>
      </c>
      <c r="F64" s="38"/>
    </row>
    <row r="65" spans="1:6" ht="18.95" customHeight="1">
      <c r="A65" s="28">
        <f t="shared" si="0"/>
        <v>60</v>
      </c>
      <c r="B65" s="40">
        <v>1183292</v>
      </c>
      <c r="C65" s="40" t="s">
        <v>156</v>
      </c>
      <c r="D65" s="48">
        <f t="shared" si="1"/>
        <v>1047662</v>
      </c>
      <c r="E65" s="48">
        <f t="shared" si="2"/>
        <v>8693</v>
      </c>
      <c r="F65" s="38"/>
    </row>
    <row r="66" spans="1:6" ht="18.95" customHeight="1">
      <c r="A66" s="28">
        <f t="shared" si="0"/>
        <v>61</v>
      </c>
      <c r="B66" s="40">
        <v>1183293</v>
      </c>
      <c r="C66" s="40" t="s">
        <v>157</v>
      </c>
      <c r="D66" s="48">
        <f t="shared" si="1"/>
        <v>1047663</v>
      </c>
      <c r="E66" s="48">
        <f t="shared" si="2"/>
        <v>8694</v>
      </c>
      <c r="F66" s="38"/>
    </row>
    <row r="67" spans="1:6" ht="18.95" customHeight="1">
      <c r="A67" s="28">
        <f t="shared" si="0"/>
        <v>62</v>
      </c>
      <c r="B67" s="40">
        <v>1183294</v>
      </c>
      <c r="C67" s="40" t="s">
        <v>158</v>
      </c>
      <c r="D67" s="48">
        <f t="shared" si="1"/>
        <v>1047664</v>
      </c>
      <c r="E67" s="48">
        <f t="shared" si="2"/>
        <v>8695</v>
      </c>
      <c r="F67" s="38"/>
    </row>
    <row r="68" spans="1:6" ht="18.95" customHeight="1">
      <c r="A68" s="28">
        <f t="shared" si="0"/>
        <v>63</v>
      </c>
      <c r="B68" s="40">
        <v>1183295</v>
      </c>
      <c r="C68" s="40" t="s">
        <v>159</v>
      </c>
      <c r="D68" s="48">
        <f t="shared" si="1"/>
        <v>1047665</v>
      </c>
      <c r="E68" s="48">
        <f t="shared" si="2"/>
        <v>8696</v>
      </c>
      <c r="F68" s="38"/>
    </row>
    <row r="69" spans="1:6" ht="18.95" customHeight="1">
      <c r="A69" s="28">
        <f t="shared" si="0"/>
        <v>64</v>
      </c>
      <c r="B69" s="40">
        <v>1183296</v>
      </c>
      <c r="C69" s="40" t="s">
        <v>160</v>
      </c>
      <c r="D69" s="48">
        <f t="shared" si="1"/>
        <v>1047666</v>
      </c>
      <c r="E69" s="48">
        <f t="shared" si="2"/>
        <v>8697</v>
      </c>
      <c r="F69" s="38"/>
    </row>
    <row r="70" spans="1:6" ht="18.95" customHeight="1">
      <c r="A70" s="28">
        <f t="shared" si="0"/>
        <v>65</v>
      </c>
      <c r="B70" s="40">
        <v>1183297</v>
      </c>
      <c r="C70" s="40" t="s">
        <v>161</v>
      </c>
      <c r="D70" s="48">
        <f t="shared" si="1"/>
        <v>1047667</v>
      </c>
      <c r="E70" s="48">
        <f t="shared" si="2"/>
        <v>8698</v>
      </c>
      <c r="F70" s="38"/>
    </row>
    <row r="71" spans="1:6" ht="18.95" customHeight="1">
      <c r="A71" s="28">
        <f t="shared" si="0"/>
        <v>66</v>
      </c>
      <c r="B71" s="40">
        <v>1183298</v>
      </c>
      <c r="C71" s="40" t="s">
        <v>162</v>
      </c>
      <c r="D71" s="48">
        <f t="shared" si="1"/>
        <v>1047668</v>
      </c>
      <c r="E71" s="48">
        <f t="shared" si="2"/>
        <v>8699</v>
      </c>
      <c r="F71" s="38"/>
    </row>
    <row r="72" spans="1:6" ht="18.95" customHeight="1">
      <c r="A72" s="28">
        <f aca="true" t="shared" si="3" ref="A72:A93">+A71+1</f>
        <v>67</v>
      </c>
      <c r="B72" s="40">
        <v>1183299</v>
      </c>
      <c r="C72" s="40" t="s">
        <v>163</v>
      </c>
      <c r="D72" s="48">
        <f aca="true" t="shared" si="4" ref="D72:D93">+D71+1</f>
        <v>1047669</v>
      </c>
      <c r="E72" s="48">
        <f aca="true" t="shared" si="5" ref="E72:E93">+E71+1</f>
        <v>8700</v>
      </c>
      <c r="F72" s="38"/>
    </row>
    <row r="73" spans="1:6" ht="18.95" customHeight="1">
      <c r="A73" s="28">
        <f t="shared" si="3"/>
        <v>68</v>
      </c>
      <c r="B73" s="40">
        <v>1183300</v>
      </c>
      <c r="C73" s="40" t="s">
        <v>164</v>
      </c>
      <c r="D73" s="48">
        <f t="shared" si="4"/>
        <v>1047670</v>
      </c>
      <c r="E73" s="48">
        <f t="shared" si="5"/>
        <v>8701</v>
      </c>
      <c r="F73" s="38"/>
    </row>
    <row r="74" spans="1:6" ht="18.95" customHeight="1">
      <c r="A74" s="28">
        <f t="shared" si="3"/>
        <v>69</v>
      </c>
      <c r="B74" s="40">
        <v>1183301</v>
      </c>
      <c r="C74" s="40" t="s">
        <v>165</v>
      </c>
      <c r="D74" s="48">
        <f t="shared" si="4"/>
        <v>1047671</v>
      </c>
      <c r="E74" s="48">
        <f t="shared" si="5"/>
        <v>8702</v>
      </c>
      <c r="F74" s="38"/>
    </row>
    <row r="75" spans="1:6" ht="18.95" customHeight="1">
      <c r="A75" s="28">
        <f t="shared" si="3"/>
        <v>70</v>
      </c>
      <c r="B75" s="40">
        <v>1183302</v>
      </c>
      <c r="C75" s="40" t="s">
        <v>166</v>
      </c>
      <c r="D75" s="48">
        <f t="shared" si="4"/>
        <v>1047672</v>
      </c>
      <c r="E75" s="48">
        <f t="shared" si="5"/>
        <v>8703</v>
      </c>
      <c r="F75" s="38"/>
    </row>
    <row r="76" spans="1:6" ht="18.95" customHeight="1">
      <c r="A76" s="28">
        <f t="shared" si="3"/>
        <v>71</v>
      </c>
      <c r="B76" s="40">
        <v>1183303</v>
      </c>
      <c r="C76" s="40" t="s">
        <v>167</v>
      </c>
      <c r="D76" s="48">
        <f t="shared" si="4"/>
        <v>1047673</v>
      </c>
      <c r="E76" s="48">
        <f t="shared" si="5"/>
        <v>8704</v>
      </c>
      <c r="F76" s="48"/>
    </row>
    <row r="77" spans="1:6" ht="18.95" customHeight="1">
      <c r="A77" s="28">
        <f t="shared" si="3"/>
        <v>72</v>
      </c>
      <c r="B77" s="40">
        <v>1183304</v>
      </c>
      <c r="C77" s="40" t="s">
        <v>168</v>
      </c>
      <c r="D77" s="48">
        <f t="shared" si="4"/>
        <v>1047674</v>
      </c>
      <c r="E77" s="48">
        <f t="shared" si="5"/>
        <v>8705</v>
      </c>
      <c r="F77" s="38"/>
    </row>
    <row r="78" spans="1:6" ht="18.95" customHeight="1">
      <c r="A78" s="28">
        <f t="shared" si="3"/>
        <v>73</v>
      </c>
      <c r="B78" s="40">
        <v>1183305</v>
      </c>
      <c r="C78" s="40" t="s">
        <v>169</v>
      </c>
      <c r="D78" s="48">
        <f t="shared" si="4"/>
        <v>1047675</v>
      </c>
      <c r="E78" s="48">
        <f t="shared" si="5"/>
        <v>8706</v>
      </c>
      <c r="F78" s="38"/>
    </row>
    <row r="79" spans="1:6" ht="18.95" customHeight="1">
      <c r="A79" s="28">
        <f t="shared" si="3"/>
        <v>74</v>
      </c>
      <c r="B79" s="40">
        <v>1183306</v>
      </c>
      <c r="C79" s="40" t="s">
        <v>170</v>
      </c>
      <c r="D79" s="48">
        <f t="shared" si="4"/>
        <v>1047676</v>
      </c>
      <c r="E79" s="48">
        <f t="shared" si="5"/>
        <v>8707</v>
      </c>
      <c r="F79" s="38"/>
    </row>
    <row r="80" spans="1:6" ht="18.95" customHeight="1">
      <c r="A80" s="28">
        <f t="shared" si="3"/>
        <v>75</v>
      </c>
      <c r="B80" s="40">
        <v>1183307</v>
      </c>
      <c r="C80" s="40" t="s">
        <v>171</v>
      </c>
      <c r="D80" s="48">
        <f t="shared" si="4"/>
        <v>1047677</v>
      </c>
      <c r="E80" s="48">
        <f t="shared" si="5"/>
        <v>8708</v>
      </c>
      <c r="F80" s="38"/>
    </row>
    <row r="81" spans="1:6" ht="18.95" customHeight="1">
      <c r="A81" s="28">
        <f t="shared" si="3"/>
        <v>76</v>
      </c>
      <c r="B81" s="40">
        <v>1183308</v>
      </c>
      <c r="C81" s="40" t="s">
        <v>172</v>
      </c>
      <c r="D81" s="48">
        <f t="shared" si="4"/>
        <v>1047678</v>
      </c>
      <c r="E81" s="48">
        <f t="shared" si="5"/>
        <v>8709</v>
      </c>
      <c r="F81" s="38"/>
    </row>
    <row r="82" spans="1:6" ht="18.95" customHeight="1">
      <c r="A82" s="28">
        <f t="shared" si="3"/>
        <v>77</v>
      </c>
      <c r="B82" s="40">
        <v>1183309</v>
      </c>
      <c r="C82" s="40" t="s">
        <v>173</v>
      </c>
      <c r="D82" s="48">
        <f t="shared" si="4"/>
        <v>1047679</v>
      </c>
      <c r="E82" s="48">
        <f t="shared" si="5"/>
        <v>8710</v>
      </c>
      <c r="F82" s="38"/>
    </row>
    <row r="83" spans="1:6" ht="18.95" customHeight="1">
      <c r="A83" s="28">
        <f t="shared" si="3"/>
        <v>78</v>
      </c>
      <c r="B83" s="40">
        <v>1183310</v>
      </c>
      <c r="C83" s="40" t="s">
        <v>174</v>
      </c>
      <c r="D83" s="48">
        <f t="shared" si="4"/>
        <v>1047680</v>
      </c>
      <c r="E83" s="48">
        <f t="shared" si="5"/>
        <v>8711</v>
      </c>
      <c r="F83" s="38"/>
    </row>
    <row r="84" spans="1:6" ht="18.95" customHeight="1">
      <c r="A84" s="28">
        <f t="shared" si="3"/>
        <v>79</v>
      </c>
      <c r="B84" s="40">
        <v>1183311</v>
      </c>
      <c r="C84" s="40" t="s">
        <v>175</v>
      </c>
      <c r="D84" s="48">
        <f t="shared" si="4"/>
        <v>1047681</v>
      </c>
      <c r="E84" s="48">
        <f t="shared" si="5"/>
        <v>8712</v>
      </c>
      <c r="F84" s="38"/>
    </row>
    <row r="85" spans="1:6" ht="18.95" customHeight="1">
      <c r="A85" s="28">
        <f t="shared" si="3"/>
        <v>80</v>
      </c>
      <c r="B85" s="40">
        <v>1183312</v>
      </c>
      <c r="C85" s="40" t="s">
        <v>176</v>
      </c>
      <c r="D85" s="48">
        <f t="shared" si="4"/>
        <v>1047682</v>
      </c>
      <c r="E85" s="48">
        <f t="shared" si="5"/>
        <v>8713</v>
      </c>
      <c r="F85" s="38"/>
    </row>
    <row r="86" spans="1:6" ht="18.95" customHeight="1">
      <c r="A86" s="28">
        <f t="shared" si="3"/>
        <v>81</v>
      </c>
      <c r="B86" s="40">
        <v>1183313</v>
      </c>
      <c r="C86" s="40" t="s">
        <v>177</v>
      </c>
      <c r="D86" s="48">
        <f t="shared" si="4"/>
        <v>1047683</v>
      </c>
      <c r="E86" s="48">
        <f t="shared" si="5"/>
        <v>8714</v>
      </c>
      <c r="F86" s="38"/>
    </row>
    <row r="87" spans="1:6" ht="18.95" customHeight="1">
      <c r="A87" s="28">
        <f t="shared" si="3"/>
        <v>82</v>
      </c>
      <c r="B87" s="40">
        <v>1183314</v>
      </c>
      <c r="C87" s="40" t="s">
        <v>178</v>
      </c>
      <c r="D87" s="48">
        <f t="shared" si="4"/>
        <v>1047684</v>
      </c>
      <c r="E87" s="48">
        <f t="shared" si="5"/>
        <v>8715</v>
      </c>
      <c r="F87" s="38"/>
    </row>
    <row r="88" spans="1:6" ht="18.95" customHeight="1">
      <c r="A88" s="28">
        <f t="shared" si="3"/>
        <v>83</v>
      </c>
      <c r="B88" s="40">
        <v>1183315</v>
      </c>
      <c r="C88" s="40" t="s">
        <v>179</v>
      </c>
      <c r="D88" s="48">
        <f t="shared" si="4"/>
        <v>1047685</v>
      </c>
      <c r="E88" s="48">
        <f t="shared" si="5"/>
        <v>8716</v>
      </c>
      <c r="F88" s="38"/>
    </row>
    <row r="89" spans="1:6" ht="18.95" customHeight="1">
      <c r="A89" s="28">
        <f t="shared" si="3"/>
        <v>84</v>
      </c>
      <c r="B89" s="40">
        <v>1183316</v>
      </c>
      <c r="C89" s="40" t="s">
        <v>180</v>
      </c>
      <c r="D89" s="48">
        <f t="shared" si="4"/>
        <v>1047686</v>
      </c>
      <c r="E89" s="48">
        <f t="shared" si="5"/>
        <v>8717</v>
      </c>
      <c r="F89" s="38"/>
    </row>
    <row r="90" spans="1:6" ht="18.95" customHeight="1">
      <c r="A90" s="28">
        <f t="shared" si="3"/>
        <v>85</v>
      </c>
      <c r="B90" s="40">
        <v>1183317</v>
      </c>
      <c r="C90" s="40" t="s">
        <v>181</v>
      </c>
      <c r="D90" s="48">
        <f t="shared" si="4"/>
        <v>1047687</v>
      </c>
      <c r="E90" s="48">
        <f t="shared" si="5"/>
        <v>8718</v>
      </c>
      <c r="F90" s="38"/>
    </row>
    <row r="91" spans="1:6" ht="18.95" customHeight="1">
      <c r="A91" s="28">
        <f t="shared" si="3"/>
        <v>86</v>
      </c>
      <c r="B91" s="40">
        <v>1183318</v>
      </c>
      <c r="C91" s="40" t="s">
        <v>182</v>
      </c>
      <c r="D91" s="48">
        <f t="shared" si="4"/>
        <v>1047688</v>
      </c>
      <c r="E91" s="48">
        <f t="shared" si="5"/>
        <v>8719</v>
      </c>
      <c r="F91" s="38"/>
    </row>
    <row r="92" spans="1:6" ht="18.95" customHeight="1">
      <c r="A92" s="28">
        <f t="shared" si="3"/>
        <v>87</v>
      </c>
      <c r="B92" s="40">
        <v>1183319</v>
      </c>
      <c r="C92" s="40" t="s">
        <v>183</v>
      </c>
      <c r="D92" s="48">
        <f t="shared" si="4"/>
        <v>1047689</v>
      </c>
      <c r="E92" s="48">
        <f t="shared" si="5"/>
        <v>8720</v>
      </c>
      <c r="F92" s="38"/>
    </row>
    <row r="93" spans="1:6" ht="18.95" customHeight="1">
      <c r="A93" s="28">
        <f t="shared" si="3"/>
        <v>88</v>
      </c>
      <c r="B93" s="40">
        <v>1183320</v>
      </c>
      <c r="C93" s="40" t="s">
        <v>184</v>
      </c>
      <c r="D93" s="48">
        <f t="shared" si="4"/>
        <v>1047690</v>
      </c>
      <c r="E93" s="48">
        <f t="shared" si="5"/>
        <v>8721</v>
      </c>
      <c r="F93" s="38"/>
    </row>
    <row r="94" ht="17.1" customHeight="1">
      <c r="C94" s="43"/>
    </row>
    <row r="96" spans="3:4" ht="17.1" customHeight="1">
      <c r="C96" s="58" t="s">
        <v>43</v>
      </c>
      <c r="D96" s="58"/>
    </row>
    <row r="97" spans="3:4" ht="17.1" customHeight="1">
      <c r="C97" s="40" t="s">
        <v>147</v>
      </c>
      <c r="D97" s="34">
        <v>10</v>
      </c>
    </row>
    <row r="98" spans="3:4" ht="17.1" customHeight="1">
      <c r="C98" s="40" t="s">
        <v>166</v>
      </c>
      <c r="D98" s="34">
        <v>10</v>
      </c>
    </row>
    <row r="99" spans="3:4" ht="17.1" customHeight="1">
      <c r="C99" s="40" t="s">
        <v>171</v>
      </c>
      <c r="D99" s="34">
        <v>10</v>
      </c>
    </row>
    <row r="100" spans="3:4" ht="17.1" customHeight="1">
      <c r="C100" s="40" t="s">
        <v>114</v>
      </c>
      <c r="D100" s="34">
        <v>9.8</v>
      </c>
    </row>
    <row r="101" spans="3:4" ht="17.1" customHeight="1">
      <c r="C101" s="40" t="s">
        <v>178</v>
      </c>
      <c r="D101" s="34">
        <v>9.8</v>
      </c>
    </row>
  </sheetData>
  <mergeCells count="3">
    <mergeCell ref="C96:D96"/>
    <mergeCell ref="B2:F2"/>
    <mergeCell ref="B3:F3"/>
  </mergeCells>
  <printOptions horizontalCentered="1"/>
  <pageMargins left="0" right="0" top="0.236220472440945" bottom="0.236220472440945" header="0.31496062992126" footer="0.31496062992126"/>
  <pageSetup fitToHeight="2" fitToWidth="2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8"/>
  <sheetViews>
    <sheetView tabSelected="1" zoomScale="115" zoomScaleNormal="115" workbookViewId="0" topLeftCell="A90">
      <selection activeCell="I61" sqref="I61"/>
    </sheetView>
  </sheetViews>
  <sheetFormatPr defaultColWidth="9.140625" defaultRowHeight="16.5" customHeight="1"/>
  <cols>
    <col min="1" max="1" width="9.140625" style="28" customWidth="1"/>
    <col min="2" max="3" width="9.140625" style="31" customWidth="1"/>
    <col min="4" max="4" width="23.8515625" style="31" customWidth="1"/>
    <col min="5" max="5" width="5.8515625" style="28" customWidth="1"/>
    <col min="6" max="6" width="4.421875" style="28" customWidth="1"/>
    <col min="7" max="7" width="6.421875" style="28" customWidth="1"/>
    <col min="8" max="8" width="4.421875" style="28" customWidth="1"/>
    <col min="9" max="9" width="6.00390625" style="28" customWidth="1"/>
    <col min="10" max="10" width="4.00390625" style="28" customWidth="1"/>
    <col min="11" max="11" width="5.421875" style="28" customWidth="1"/>
    <col min="12" max="12" width="4.421875" style="28" customWidth="1"/>
    <col min="13" max="13" width="5.8515625" style="28" customWidth="1"/>
    <col min="14" max="14" width="4.28125" style="28" customWidth="1"/>
    <col min="15" max="15" width="7.00390625" style="28" customWidth="1"/>
    <col min="16" max="16" width="6.57421875" style="28" hidden="1" customWidth="1"/>
    <col min="17" max="17" width="7.28125" style="28" customWidth="1"/>
    <col min="18" max="19" width="8.28125" style="28" customWidth="1"/>
    <col min="20" max="16384" width="9.140625" style="28" customWidth="1"/>
  </cols>
  <sheetData>
    <row r="2" spans="2:19" ht="17.1" customHeight="1"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5"/>
      <c r="S2" s="55"/>
    </row>
    <row r="3" spans="2:19" ht="17.1" customHeight="1">
      <c r="B3" s="60" t="s">
        <v>185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56"/>
      <c r="S3" s="56"/>
    </row>
    <row r="4" spans="5:16" ht="17.1" customHeight="1">
      <c r="E4" s="63">
        <v>101</v>
      </c>
      <c r="F4" s="63"/>
      <c r="G4" s="64" t="s">
        <v>4</v>
      </c>
      <c r="H4" s="64"/>
      <c r="I4" s="64" t="s">
        <v>5</v>
      </c>
      <c r="J4" s="64"/>
      <c r="K4" s="64" t="s">
        <v>6</v>
      </c>
      <c r="L4" s="64"/>
      <c r="M4" s="64" t="s">
        <v>7</v>
      </c>
      <c r="N4" s="64"/>
      <c r="O4" s="32"/>
      <c r="P4" s="32"/>
    </row>
    <row r="5" spans="2:19" ht="17.1" customHeight="1">
      <c r="B5" s="33"/>
      <c r="C5" s="33"/>
      <c r="D5" s="33"/>
      <c r="E5" s="61" t="s">
        <v>38</v>
      </c>
      <c r="F5" s="62"/>
      <c r="G5" s="61" t="s">
        <v>39</v>
      </c>
      <c r="H5" s="62"/>
      <c r="I5" s="61" t="s">
        <v>40</v>
      </c>
      <c r="J5" s="62"/>
      <c r="K5" s="61" t="s">
        <v>41</v>
      </c>
      <c r="L5" s="62"/>
      <c r="M5" s="61" t="s">
        <v>42</v>
      </c>
      <c r="N5" s="62"/>
      <c r="O5" s="33" t="s">
        <v>2</v>
      </c>
      <c r="P5" s="33" t="s">
        <v>36</v>
      </c>
      <c r="Q5" s="34" t="s">
        <v>17</v>
      </c>
      <c r="R5" s="35"/>
      <c r="S5" s="35"/>
    </row>
    <row r="6" spans="2:19" ht="17.1" customHeight="1">
      <c r="B6" s="33" t="s">
        <v>8</v>
      </c>
      <c r="C6" s="57"/>
      <c r="D6" s="57" t="s">
        <v>9</v>
      </c>
      <c r="E6" s="37" t="s">
        <v>3</v>
      </c>
      <c r="F6" s="37" t="s">
        <v>1</v>
      </c>
      <c r="G6" s="37" t="s">
        <v>3</v>
      </c>
      <c r="H6" s="37" t="s">
        <v>1</v>
      </c>
      <c r="I6" s="37" t="s">
        <v>3</v>
      </c>
      <c r="J6" s="37" t="s">
        <v>1</v>
      </c>
      <c r="K6" s="37" t="s">
        <v>3</v>
      </c>
      <c r="L6" s="37" t="s">
        <v>1</v>
      </c>
      <c r="M6" s="37" t="s">
        <v>3</v>
      </c>
      <c r="N6" s="37" t="s">
        <v>1</v>
      </c>
      <c r="O6" s="38"/>
      <c r="P6" s="38"/>
      <c r="Q6" s="33"/>
      <c r="R6" s="39"/>
      <c r="S6" s="39"/>
    </row>
    <row r="7" spans="1:21" ht="17.1" customHeight="1">
      <c r="A7" s="28">
        <v>1</v>
      </c>
      <c r="B7" s="40">
        <v>1183283</v>
      </c>
      <c r="C7" s="76" t="s">
        <v>192</v>
      </c>
      <c r="D7" s="40" t="s">
        <v>147</v>
      </c>
      <c r="E7" s="48" t="s">
        <v>15</v>
      </c>
      <c r="F7" s="38">
        <v>10</v>
      </c>
      <c r="G7" s="48" t="s">
        <v>15</v>
      </c>
      <c r="H7" s="38">
        <v>10</v>
      </c>
      <c r="I7" s="48" t="s">
        <v>15</v>
      </c>
      <c r="J7" s="38">
        <v>10</v>
      </c>
      <c r="K7" s="48" t="s">
        <v>15</v>
      </c>
      <c r="L7" s="38">
        <v>10</v>
      </c>
      <c r="M7" s="48" t="s">
        <v>15</v>
      </c>
      <c r="N7" s="38">
        <v>10</v>
      </c>
      <c r="O7" s="41">
        <f>+(F7+H7+J7+L7+N7)/5</f>
        <v>10</v>
      </c>
      <c r="P7" s="41">
        <f>+O7*9.5</f>
        <v>95</v>
      </c>
      <c r="Q7" s="33" t="s">
        <v>37</v>
      </c>
      <c r="R7" s="39">
        <f>+O7*9.5</f>
        <v>95</v>
      </c>
      <c r="S7" s="39"/>
      <c r="T7" s="42" t="s">
        <v>15</v>
      </c>
      <c r="U7" s="42">
        <v>10</v>
      </c>
    </row>
    <row r="8" spans="1:21" ht="17.1" customHeight="1">
      <c r="A8" s="28">
        <f>+A7+1</f>
        <v>2</v>
      </c>
      <c r="B8" s="40">
        <v>1183302</v>
      </c>
      <c r="C8" s="76" t="s">
        <v>192</v>
      </c>
      <c r="D8" s="40" t="s">
        <v>166</v>
      </c>
      <c r="E8" s="48" t="s">
        <v>15</v>
      </c>
      <c r="F8" s="38">
        <v>10</v>
      </c>
      <c r="G8" s="48" t="s">
        <v>15</v>
      </c>
      <c r="H8" s="38">
        <v>10</v>
      </c>
      <c r="I8" s="48" t="s">
        <v>15</v>
      </c>
      <c r="J8" s="38">
        <v>10</v>
      </c>
      <c r="K8" s="48" t="s">
        <v>15</v>
      </c>
      <c r="L8" s="38">
        <v>10</v>
      </c>
      <c r="M8" s="48" t="s">
        <v>15</v>
      </c>
      <c r="N8" s="38">
        <v>10</v>
      </c>
      <c r="O8" s="41">
        <f>+(F8+H8+J8+L8+N8)/5</f>
        <v>10</v>
      </c>
      <c r="P8" s="41">
        <f>+O8*9.5</f>
        <v>95</v>
      </c>
      <c r="Q8" s="33" t="s">
        <v>37</v>
      </c>
      <c r="R8" s="39">
        <f>+O8*9.5</f>
        <v>95</v>
      </c>
      <c r="S8" s="39"/>
      <c r="T8" s="42" t="s">
        <v>14</v>
      </c>
      <c r="U8" s="42">
        <v>9</v>
      </c>
    </row>
    <row r="9" spans="1:21" ht="17.1" customHeight="1">
      <c r="A9" s="28">
        <f aca="true" t="shared" si="0" ref="A9:A81">+A8+1</f>
        <v>3</v>
      </c>
      <c r="B9" s="40">
        <v>1183236</v>
      </c>
      <c r="C9" s="76" t="s">
        <v>192</v>
      </c>
      <c r="D9" s="40" t="s">
        <v>100</v>
      </c>
      <c r="E9" s="48" t="s">
        <v>14</v>
      </c>
      <c r="F9" s="38">
        <v>9</v>
      </c>
      <c r="G9" s="48" t="s">
        <v>15</v>
      </c>
      <c r="H9" s="38">
        <v>10</v>
      </c>
      <c r="I9" s="48" t="s">
        <v>14</v>
      </c>
      <c r="J9" s="38">
        <v>9</v>
      </c>
      <c r="K9" s="48" t="s">
        <v>14</v>
      </c>
      <c r="L9" s="38">
        <v>9</v>
      </c>
      <c r="M9" s="48" t="s">
        <v>15</v>
      </c>
      <c r="N9" s="38">
        <v>10</v>
      </c>
      <c r="O9" s="41">
        <f>+(F9+H9+J9+L9+N9)/5</f>
        <v>9.4</v>
      </c>
      <c r="P9" s="41">
        <f>+O9*9.5</f>
        <v>89.3</v>
      </c>
      <c r="Q9" s="33" t="s">
        <v>37</v>
      </c>
      <c r="R9" s="39">
        <f>+O9*9.5</f>
        <v>89.3</v>
      </c>
      <c r="S9" s="39"/>
      <c r="T9" s="42" t="s">
        <v>10</v>
      </c>
      <c r="U9" s="42">
        <v>8</v>
      </c>
    </row>
    <row r="10" spans="1:21" ht="17.1" customHeight="1">
      <c r="A10" s="28">
        <f t="shared" si="0"/>
        <v>4</v>
      </c>
      <c r="B10" s="40">
        <v>1183242</v>
      </c>
      <c r="C10" s="76" t="s">
        <v>192</v>
      </c>
      <c r="D10" s="40" t="s">
        <v>106</v>
      </c>
      <c r="E10" s="48" t="s">
        <v>14</v>
      </c>
      <c r="F10" s="38">
        <v>9</v>
      </c>
      <c r="G10" s="48" t="s">
        <v>15</v>
      </c>
      <c r="H10" s="38">
        <v>10</v>
      </c>
      <c r="I10" s="48" t="s">
        <v>14</v>
      </c>
      <c r="J10" s="38">
        <v>9</v>
      </c>
      <c r="K10" s="48" t="s">
        <v>15</v>
      </c>
      <c r="L10" s="38">
        <v>10</v>
      </c>
      <c r="M10" s="48" t="s">
        <v>14</v>
      </c>
      <c r="N10" s="38">
        <v>9</v>
      </c>
      <c r="O10" s="41">
        <f>+(F10+H10+J10+L10+N10)/5</f>
        <v>9.4</v>
      </c>
      <c r="P10" s="41">
        <f>+O10*9.5</f>
        <v>89.3</v>
      </c>
      <c r="Q10" s="33" t="s">
        <v>37</v>
      </c>
      <c r="R10" s="39">
        <f>+O10*9.5</f>
        <v>89.3</v>
      </c>
      <c r="S10" s="39"/>
      <c r="T10" s="42" t="s">
        <v>13</v>
      </c>
      <c r="U10" s="42">
        <v>7</v>
      </c>
    </row>
    <row r="11" spans="1:21" ht="17.1" customHeight="1">
      <c r="A11" s="28">
        <f t="shared" si="0"/>
        <v>5</v>
      </c>
      <c r="B11" s="40">
        <v>1183240</v>
      </c>
      <c r="C11" s="76" t="s">
        <v>192</v>
      </c>
      <c r="D11" s="40" t="s">
        <v>104</v>
      </c>
      <c r="E11" s="48" t="s">
        <v>14</v>
      </c>
      <c r="F11" s="38">
        <v>9</v>
      </c>
      <c r="G11" s="48" t="s">
        <v>15</v>
      </c>
      <c r="H11" s="38">
        <v>10</v>
      </c>
      <c r="I11" s="48" t="s">
        <v>14</v>
      </c>
      <c r="J11" s="38">
        <v>9</v>
      </c>
      <c r="K11" s="48" t="s">
        <v>14</v>
      </c>
      <c r="L11" s="38">
        <v>9</v>
      </c>
      <c r="M11" s="48" t="s">
        <v>14</v>
      </c>
      <c r="N11" s="38">
        <v>9</v>
      </c>
      <c r="O11" s="41">
        <f>+(F11+H11+J11+L11+N11)/5</f>
        <v>9.2</v>
      </c>
      <c r="P11" s="41">
        <f>+O11*9.5</f>
        <v>87.39999999999999</v>
      </c>
      <c r="Q11" s="33" t="s">
        <v>37</v>
      </c>
      <c r="R11" s="39">
        <f>+O11*9.5</f>
        <v>87.39999999999999</v>
      </c>
      <c r="S11" s="39"/>
      <c r="T11" s="42" t="s">
        <v>11</v>
      </c>
      <c r="U11" s="42">
        <v>6</v>
      </c>
    </row>
    <row r="12" spans="1:21" ht="17.1" customHeight="1">
      <c r="A12" s="28">
        <f t="shared" si="0"/>
        <v>6</v>
      </c>
      <c r="B12" s="40">
        <v>1183245</v>
      </c>
      <c r="C12" s="76" t="s">
        <v>192</v>
      </c>
      <c r="D12" s="40" t="s">
        <v>109</v>
      </c>
      <c r="E12" s="48" t="s">
        <v>14</v>
      </c>
      <c r="F12" s="38">
        <v>9</v>
      </c>
      <c r="G12" s="48" t="s">
        <v>15</v>
      </c>
      <c r="H12" s="38">
        <v>10</v>
      </c>
      <c r="I12" s="48" t="s">
        <v>14</v>
      </c>
      <c r="J12" s="38">
        <v>9</v>
      </c>
      <c r="K12" s="48" t="s">
        <v>14</v>
      </c>
      <c r="L12" s="38">
        <v>9</v>
      </c>
      <c r="M12" s="48" t="s">
        <v>14</v>
      </c>
      <c r="N12" s="38">
        <v>9</v>
      </c>
      <c r="O12" s="41">
        <f>+(F12+H12+J12+L12+N12)/5</f>
        <v>9.2</v>
      </c>
      <c r="P12" s="41">
        <f>+O12*9.5</f>
        <v>87.39999999999999</v>
      </c>
      <c r="Q12" s="33" t="s">
        <v>37</v>
      </c>
      <c r="R12" s="39">
        <f>+O12*9.5</f>
        <v>87.39999999999999</v>
      </c>
      <c r="S12" s="39"/>
      <c r="T12" s="42" t="s">
        <v>12</v>
      </c>
      <c r="U12" s="42">
        <v>5</v>
      </c>
    </row>
    <row r="13" spans="1:21" ht="17.1" customHeight="1">
      <c r="A13" s="28">
        <f t="shared" si="0"/>
        <v>7</v>
      </c>
      <c r="B13" s="40">
        <v>1183233</v>
      </c>
      <c r="C13" s="76" t="s">
        <v>192</v>
      </c>
      <c r="D13" s="40" t="s">
        <v>97</v>
      </c>
      <c r="E13" s="48" t="s">
        <v>10</v>
      </c>
      <c r="F13" s="38">
        <v>8</v>
      </c>
      <c r="G13" s="48" t="s">
        <v>14</v>
      </c>
      <c r="H13" s="38">
        <v>9</v>
      </c>
      <c r="I13" s="48" t="s">
        <v>14</v>
      </c>
      <c r="J13" s="38">
        <v>9</v>
      </c>
      <c r="K13" s="48" t="s">
        <v>14</v>
      </c>
      <c r="L13" s="38">
        <v>9</v>
      </c>
      <c r="M13" s="48" t="s">
        <v>14</v>
      </c>
      <c r="N13" s="38">
        <v>9</v>
      </c>
      <c r="O13" s="41">
        <f>+(F13+H13+J13+L13+N13)/5</f>
        <v>8.8</v>
      </c>
      <c r="P13" s="41">
        <f>+O13*9.5</f>
        <v>83.60000000000001</v>
      </c>
      <c r="Q13" s="33" t="s">
        <v>37</v>
      </c>
      <c r="R13" s="39">
        <f>+O13*9.5</f>
        <v>83.60000000000001</v>
      </c>
      <c r="S13" s="39"/>
      <c r="T13" s="42" t="s">
        <v>0</v>
      </c>
      <c r="U13" s="42">
        <v>4</v>
      </c>
    </row>
    <row r="14" spans="1:19" ht="17.1" customHeight="1">
      <c r="A14" s="28">
        <f t="shared" si="0"/>
        <v>8</v>
      </c>
      <c r="B14" s="40">
        <v>1183234</v>
      </c>
      <c r="C14" s="76" t="s">
        <v>192</v>
      </c>
      <c r="D14" s="40" t="s">
        <v>98</v>
      </c>
      <c r="E14" s="48" t="s">
        <v>10</v>
      </c>
      <c r="F14" s="38">
        <v>8</v>
      </c>
      <c r="G14" s="48" t="s">
        <v>14</v>
      </c>
      <c r="H14" s="38">
        <v>9</v>
      </c>
      <c r="I14" s="48" t="s">
        <v>10</v>
      </c>
      <c r="J14" s="38">
        <v>8</v>
      </c>
      <c r="K14" s="48" t="s">
        <v>14</v>
      </c>
      <c r="L14" s="38">
        <v>9</v>
      </c>
      <c r="M14" s="48" t="s">
        <v>14</v>
      </c>
      <c r="N14" s="38">
        <v>9</v>
      </c>
      <c r="O14" s="41">
        <f>+(F14+H14+J14+L14+N14)/5</f>
        <v>8.6</v>
      </c>
      <c r="P14" s="41">
        <f>+O14*9.5</f>
        <v>81.7</v>
      </c>
      <c r="Q14" s="33" t="s">
        <v>37</v>
      </c>
      <c r="R14" s="39">
        <f>+O14*9.5</f>
        <v>81.7</v>
      </c>
      <c r="S14" s="39"/>
    </row>
    <row r="15" spans="1:19" ht="17.1" customHeight="1">
      <c r="A15" s="28">
        <f t="shared" si="0"/>
        <v>9</v>
      </c>
      <c r="B15" s="40">
        <v>1183235</v>
      </c>
      <c r="C15" s="76" t="s">
        <v>192</v>
      </c>
      <c r="D15" s="40" t="s">
        <v>99</v>
      </c>
      <c r="E15" s="48" t="s">
        <v>10</v>
      </c>
      <c r="F15" s="38">
        <v>8</v>
      </c>
      <c r="G15" s="48" t="s">
        <v>14</v>
      </c>
      <c r="H15" s="38">
        <v>9</v>
      </c>
      <c r="I15" s="48" t="s">
        <v>10</v>
      </c>
      <c r="J15" s="38">
        <v>8</v>
      </c>
      <c r="K15" s="48" t="s">
        <v>14</v>
      </c>
      <c r="L15" s="38">
        <v>9</v>
      </c>
      <c r="M15" s="48" t="s">
        <v>14</v>
      </c>
      <c r="N15" s="38">
        <v>9</v>
      </c>
      <c r="O15" s="41">
        <f>+(F15+H15+J15+L15+N15)/5</f>
        <v>8.6</v>
      </c>
      <c r="P15" s="41">
        <f>+O15*9.5</f>
        <v>81.7</v>
      </c>
      <c r="Q15" s="33" t="s">
        <v>37</v>
      </c>
      <c r="R15" s="39">
        <f>+O15*9.5</f>
        <v>81.7</v>
      </c>
      <c r="S15" s="39"/>
    </row>
    <row r="16" spans="1:19" ht="17.1" customHeight="1">
      <c r="A16" s="28">
        <f t="shared" si="0"/>
        <v>10</v>
      </c>
      <c r="B16" s="40">
        <v>1183244</v>
      </c>
      <c r="C16" s="76" t="s">
        <v>192</v>
      </c>
      <c r="D16" s="40" t="s">
        <v>108</v>
      </c>
      <c r="E16" s="48" t="s">
        <v>10</v>
      </c>
      <c r="F16" s="38">
        <v>8</v>
      </c>
      <c r="G16" s="48" t="s">
        <v>14</v>
      </c>
      <c r="H16" s="38">
        <v>9</v>
      </c>
      <c r="I16" s="48" t="s">
        <v>10</v>
      </c>
      <c r="J16" s="38">
        <v>8</v>
      </c>
      <c r="K16" s="48" t="s">
        <v>14</v>
      </c>
      <c r="L16" s="38">
        <v>9</v>
      </c>
      <c r="M16" s="48" t="s">
        <v>14</v>
      </c>
      <c r="N16" s="38">
        <v>9</v>
      </c>
      <c r="O16" s="41">
        <f>+(F16+H16+J16+L16+N16)/5</f>
        <v>8.6</v>
      </c>
      <c r="P16" s="41">
        <f>+O16*9.5</f>
        <v>81.7</v>
      </c>
      <c r="Q16" s="33" t="s">
        <v>37</v>
      </c>
      <c r="R16" s="39">
        <f>+O16*9.5</f>
        <v>81.7</v>
      </c>
      <c r="S16" s="39"/>
    </row>
    <row r="17" spans="1:19" ht="17.1" customHeight="1">
      <c r="A17" s="28">
        <f t="shared" si="0"/>
        <v>11</v>
      </c>
      <c r="B17" s="40">
        <v>1183237</v>
      </c>
      <c r="C17" s="76" t="s">
        <v>192</v>
      </c>
      <c r="D17" s="40" t="s">
        <v>101</v>
      </c>
      <c r="E17" s="48" t="s">
        <v>14</v>
      </c>
      <c r="F17" s="38">
        <v>9</v>
      </c>
      <c r="G17" s="48" t="s">
        <v>14</v>
      </c>
      <c r="H17" s="38">
        <v>9</v>
      </c>
      <c r="I17" s="48" t="s">
        <v>10</v>
      </c>
      <c r="J17" s="38">
        <v>8</v>
      </c>
      <c r="K17" s="48" t="s">
        <v>10</v>
      </c>
      <c r="L17" s="38">
        <v>8</v>
      </c>
      <c r="M17" s="48" t="s">
        <v>14</v>
      </c>
      <c r="N17" s="38">
        <v>9</v>
      </c>
      <c r="O17" s="41">
        <f>+(F17+H17+J17+L17+N17)/5</f>
        <v>8.6</v>
      </c>
      <c r="P17" s="41">
        <f>+O17*9.5</f>
        <v>81.7</v>
      </c>
      <c r="Q17" s="33" t="s">
        <v>37</v>
      </c>
      <c r="R17" s="39">
        <f>+O17*9.5</f>
        <v>81.7</v>
      </c>
      <c r="S17" s="39"/>
    </row>
    <row r="18" spans="1:19" ht="17.1" customHeight="1">
      <c r="A18" s="28">
        <f t="shared" si="0"/>
        <v>12</v>
      </c>
      <c r="B18" s="40">
        <v>1183241</v>
      </c>
      <c r="C18" s="76" t="s">
        <v>192</v>
      </c>
      <c r="D18" s="40" t="s">
        <v>105</v>
      </c>
      <c r="E18" s="48" t="s">
        <v>14</v>
      </c>
      <c r="F18" s="38">
        <v>9</v>
      </c>
      <c r="G18" s="48" t="s">
        <v>14</v>
      </c>
      <c r="H18" s="38">
        <v>9</v>
      </c>
      <c r="I18" s="48" t="s">
        <v>10</v>
      </c>
      <c r="J18" s="38">
        <v>8</v>
      </c>
      <c r="K18" s="48" t="s">
        <v>10</v>
      </c>
      <c r="L18" s="38">
        <v>8</v>
      </c>
      <c r="M18" s="48" t="s">
        <v>14</v>
      </c>
      <c r="N18" s="38">
        <v>9</v>
      </c>
      <c r="O18" s="41">
        <f>+(F18+H18+J18+L18+N18)/5</f>
        <v>8.6</v>
      </c>
      <c r="P18" s="41">
        <f>+O18*9.5</f>
        <v>81.7</v>
      </c>
      <c r="Q18" s="33" t="s">
        <v>37</v>
      </c>
      <c r="R18" s="39">
        <f>+O18*9.5</f>
        <v>81.7</v>
      </c>
      <c r="S18" s="39"/>
    </row>
    <row r="19" spans="1:19" ht="17.1" customHeight="1">
      <c r="A19" s="28">
        <f t="shared" si="0"/>
        <v>13</v>
      </c>
      <c r="B19" s="40">
        <v>1183249</v>
      </c>
      <c r="C19" s="76" t="s">
        <v>192</v>
      </c>
      <c r="D19" s="40" t="s">
        <v>113</v>
      </c>
      <c r="E19" s="48" t="s">
        <v>10</v>
      </c>
      <c r="F19" s="38">
        <v>8</v>
      </c>
      <c r="G19" s="48" t="s">
        <v>14</v>
      </c>
      <c r="H19" s="38">
        <v>9</v>
      </c>
      <c r="I19" s="48" t="s">
        <v>10</v>
      </c>
      <c r="J19" s="38">
        <v>8</v>
      </c>
      <c r="K19" s="48" t="s">
        <v>10</v>
      </c>
      <c r="L19" s="38">
        <v>8</v>
      </c>
      <c r="M19" s="48" t="s">
        <v>14</v>
      </c>
      <c r="N19" s="38">
        <v>9</v>
      </c>
      <c r="O19" s="41">
        <f>+(F19+H19+J19+L19+N19)/5</f>
        <v>8.4</v>
      </c>
      <c r="P19" s="41">
        <f>+O19*9.5</f>
        <v>79.8</v>
      </c>
      <c r="Q19" s="33" t="s">
        <v>37</v>
      </c>
      <c r="R19" s="39">
        <f>+O19*9.5</f>
        <v>79.8</v>
      </c>
      <c r="S19" s="39"/>
    </row>
    <row r="20" spans="1:19" ht="17.1" customHeight="1">
      <c r="A20" s="28">
        <f t="shared" si="0"/>
        <v>14</v>
      </c>
      <c r="B20" s="40">
        <v>1183238</v>
      </c>
      <c r="C20" s="76" t="s">
        <v>192</v>
      </c>
      <c r="D20" s="40" t="s">
        <v>102</v>
      </c>
      <c r="E20" s="48" t="s">
        <v>14</v>
      </c>
      <c r="F20" s="38">
        <v>9</v>
      </c>
      <c r="G20" s="48" t="s">
        <v>14</v>
      </c>
      <c r="H20" s="38">
        <v>9</v>
      </c>
      <c r="I20" s="48" t="s">
        <v>14</v>
      </c>
      <c r="J20" s="38">
        <v>9</v>
      </c>
      <c r="K20" s="48" t="s">
        <v>14</v>
      </c>
      <c r="L20" s="38">
        <v>9</v>
      </c>
      <c r="M20" s="48" t="s">
        <v>10</v>
      </c>
      <c r="N20" s="38">
        <v>8</v>
      </c>
      <c r="O20" s="41">
        <f>+(F20+H20+J20+L20+N20)/5</f>
        <v>8.8</v>
      </c>
      <c r="P20" s="41">
        <f>+O20*9.5</f>
        <v>83.60000000000001</v>
      </c>
      <c r="Q20" s="33" t="s">
        <v>37</v>
      </c>
      <c r="R20" s="39">
        <f>+O20*9.5</f>
        <v>83.60000000000001</v>
      </c>
      <c r="S20" s="39"/>
    </row>
    <row r="21" spans="1:19" ht="17.1" customHeight="1">
      <c r="A21" s="28">
        <f t="shared" si="0"/>
        <v>15</v>
      </c>
      <c r="B21" s="40">
        <v>1183239</v>
      </c>
      <c r="C21" s="76" t="s">
        <v>192</v>
      </c>
      <c r="D21" s="40" t="s">
        <v>103</v>
      </c>
      <c r="E21" s="48" t="s">
        <v>14</v>
      </c>
      <c r="F21" s="38">
        <v>9</v>
      </c>
      <c r="G21" s="48" t="s">
        <v>14</v>
      </c>
      <c r="H21" s="38">
        <v>9</v>
      </c>
      <c r="I21" s="48" t="s">
        <v>14</v>
      </c>
      <c r="J21" s="38">
        <v>9</v>
      </c>
      <c r="K21" s="48" t="s">
        <v>14</v>
      </c>
      <c r="L21" s="38">
        <v>9</v>
      </c>
      <c r="M21" s="48" t="s">
        <v>10</v>
      </c>
      <c r="N21" s="38">
        <v>8</v>
      </c>
      <c r="O21" s="41">
        <f>+(F21+H21+J21+L21+N21)/5</f>
        <v>8.8</v>
      </c>
      <c r="P21" s="41">
        <f>+O21*9.5</f>
        <v>83.60000000000001</v>
      </c>
      <c r="Q21" s="33" t="s">
        <v>37</v>
      </c>
      <c r="R21" s="39">
        <f>+O21*9.5</f>
        <v>83.60000000000001</v>
      </c>
      <c r="S21" s="39"/>
    </row>
    <row r="22" spans="1:19" ht="17.1" customHeight="1">
      <c r="A22" s="28">
        <f t="shared" si="0"/>
        <v>16</v>
      </c>
      <c r="B22" s="40">
        <v>1183247</v>
      </c>
      <c r="C22" s="76" t="s">
        <v>192</v>
      </c>
      <c r="D22" s="40" t="s">
        <v>111</v>
      </c>
      <c r="E22" s="48" t="s">
        <v>10</v>
      </c>
      <c r="F22" s="38">
        <v>8</v>
      </c>
      <c r="G22" s="48" t="s">
        <v>10</v>
      </c>
      <c r="H22" s="38">
        <v>8</v>
      </c>
      <c r="I22" s="48" t="s">
        <v>10</v>
      </c>
      <c r="J22" s="38">
        <v>8</v>
      </c>
      <c r="K22" s="48" t="s">
        <v>14</v>
      </c>
      <c r="L22" s="38">
        <v>9</v>
      </c>
      <c r="M22" s="48" t="s">
        <v>10</v>
      </c>
      <c r="N22" s="38">
        <v>8</v>
      </c>
      <c r="O22" s="41">
        <f>+(F22+H22+J22+L22+N22)/5</f>
        <v>8.2</v>
      </c>
      <c r="P22" s="41">
        <f>+O22*9.5</f>
        <v>77.89999999999999</v>
      </c>
      <c r="Q22" s="33" t="s">
        <v>37</v>
      </c>
      <c r="R22" s="39">
        <f>+O22*9.5</f>
        <v>77.89999999999999</v>
      </c>
      <c r="S22" s="39"/>
    </row>
    <row r="23" spans="1:19" ht="17.1" customHeight="1">
      <c r="A23" s="28">
        <f t="shared" si="0"/>
        <v>17</v>
      </c>
      <c r="B23" s="40">
        <v>1183284</v>
      </c>
      <c r="C23" s="76" t="s">
        <v>192</v>
      </c>
      <c r="D23" s="40" t="s">
        <v>148</v>
      </c>
      <c r="E23" s="48" t="s">
        <v>10</v>
      </c>
      <c r="F23" s="38">
        <v>8</v>
      </c>
      <c r="G23" s="48" t="s">
        <v>14</v>
      </c>
      <c r="H23" s="38">
        <v>9</v>
      </c>
      <c r="I23" s="48" t="s">
        <v>10</v>
      </c>
      <c r="J23" s="38">
        <v>8</v>
      </c>
      <c r="K23" s="48" t="s">
        <v>10</v>
      </c>
      <c r="L23" s="38">
        <v>8</v>
      </c>
      <c r="M23" s="48" t="s">
        <v>10</v>
      </c>
      <c r="N23" s="38">
        <v>8</v>
      </c>
      <c r="O23" s="41">
        <f>+(F23+H23+J23+L23+N23)/5</f>
        <v>8.2</v>
      </c>
      <c r="P23" s="41">
        <f>+O23*9.5</f>
        <v>77.89999999999999</v>
      </c>
      <c r="Q23" s="33" t="s">
        <v>37</v>
      </c>
      <c r="R23" s="39">
        <f>+O23*9.5</f>
        <v>77.89999999999999</v>
      </c>
      <c r="S23" s="39"/>
    </row>
    <row r="24" spans="1:19" ht="17.1" customHeight="1">
      <c r="A24" s="28">
        <f t="shared" si="0"/>
        <v>18</v>
      </c>
      <c r="B24" s="40">
        <v>1183243</v>
      </c>
      <c r="C24" s="76" t="s">
        <v>192</v>
      </c>
      <c r="D24" s="40" t="s">
        <v>107</v>
      </c>
      <c r="E24" s="48" t="s">
        <v>10</v>
      </c>
      <c r="F24" s="38">
        <v>8</v>
      </c>
      <c r="G24" s="48" t="s">
        <v>14</v>
      </c>
      <c r="H24" s="38">
        <v>9</v>
      </c>
      <c r="I24" s="48" t="s">
        <v>13</v>
      </c>
      <c r="J24" s="38">
        <v>7</v>
      </c>
      <c r="K24" s="48" t="s">
        <v>10</v>
      </c>
      <c r="L24" s="38">
        <v>8</v>
      </c>
      <c r="M24" s="48" t="s">
        <v>10</v>
      </c>
      <c r="N24" s="38">
        <v>8</v>
      </c>
      <c r="O24" s="41">
        <f>+(F24+H24+J24+L24+N24)/5</f>
        <v>8</v>
      </c>
      <c r="P24" s="41">
        <f>+O24*9.5</f>
        <v>76</v>
      </c>
      <c r="Q24" s="33" t="s">
        <v>37</v>
      </c>
      <c r="R24" s="39">
        <f>+O24*9.5</f>
        <v>76</v>
      </c>
      <c r="S24" s="39"/>
    </row>
    <row r="25" spans="1:19" ht="17.1" customHeight="1">
      <c r="A25" s="28">
        <f t="shared" si="0"/>
        <v>19</v>
      </c>
      <c r="B25" s="40">
        <v>1183246</v>
      </c>
      <c r="C25" s="76" t="s">
        <v>192</v>
      </c>
      <c r="D25" s="40" t="s">
        <v>110</v>
      </c>
      <c r="E25" s="48" t="s">
        <v>13</v>
      </c>
      <c r="F25" s="38">
        <v>7</v>
      </c>
      <c r="G25" s="48" t="s">
        <v>10</v>
      </c>
      <c r="H25" s="38">
        <v>8</v>
      </c>
      <c r="I25" s="48" t="s">
        <v>13</v>
      </c>
      <c r="J25" s="38">
        <v>7</v>
      </c>
      <c r="K25" s="48" t="s">
        <v>13</v>
      </c>
      <c r="L25" s="38">
        <v>7</v>
      </c>
      <c r="M25" s="48" t="s">
        <v>10</v>
      </c>
      <c r="N25" s="38">
        <v>8</v>
      </c>
      <c r="O25" s="41">
        <f>+(F25+H25+J25+L25+N25)/5</f>
        <v>7.4</v>
      </c>
      <c r="P25" s="41">
        <f>+O25*9.5</f>
        <v>70.3</v>
      </c>
      <c r="Q25" s="33" t="s">
        <v>37</v>
      </c>
      <c r="R25" s="39">
        <f>+O25*9.5</f>
        <v>70.3</v>
      </c>
      <c r="S25" s="39"/>
    </row>
    <row r="26" spans="1:19" ht="17.1" customHeight="1">
      <c r="A26" s="28">
        <f t="shared" si="0"/>
        <v>20</v>
      </c>
      <c r="B26" s="40">
        <v>1183298</v>
      </c>
      <c r="C26" s="76" t="s">
        <v>192</v>
      </c>
      <c r="D26" s="40" t="s">
        <v>162</v>
      </c>
      <c r="E26" s="48" t="s">
        <v>10</v>
      </c>
      <c r="F26" s="38">
        <v>8</v>
      </c>
      <c r="G26" s="48" t="s">
        <v>14</v>
      </c>
      <c r="H26" s="38">
        <v>9</v>
      </c>
      <c r="I26" s="48" t="s">
        <v>13</v>
      </c>
      <c r="J26" s="38">
        <v>7</v>
      </c>
      <c r="K26" s="48" t="s">
        <v>13</v>
      </c>
      <c r="L26" s="38">
        <v>7</v>
      </c>
      <c r="M26" s="48" t="s">
        <v>13</v>
      </c>
      <c r="N26" s="38">
        <v>7</v>
      </c>
      <c r="O26" s="41">
        <f>+(F26+H26+J26+L26+N26)/5</f>
        <v>7.6</v>
      </c>
      <c r="P26" s="41">
        <f>+O26*9.5</f>
        <v>72.2</v>
      </c>
      <c r="Q26" s="33" t="s">
        <v>37</v>
      </c>
      <c r="R26" s="39">
        <f>+O26*9.5</f>
        <v>72.2</v>
      </c>
      <c r="S26" s="39"/>
    </row>
    <row r="27" spans="1:19" ht="17.1" customHeight="1">
      <c r="A27" s="28">
        <f t="shared" si="0"/>
        <v>21</v>
      </c>
      <c r="B27" s="40">
        <v>1183292</v>
      </c>
      <c r="C27" s="76" t="s">
        <v>192</v>
      </c>
      <c r="D27" s="40" t="s">
        <v>156</v>
      </c>
      <c r="E27" s="48" t="s">
        <v>10</v>
      </c>
      <c r="F27" s="38">
        <v>8</v>
      </c>
      <c r="G27" s="48" t="s">
        <v>10</v>
      </c>
      <c r="H27" s="38">
        <v>8</v>
      </c>
      <c r="I27" s="48" t="s">
        <v>13</v>
      </c>
      <c r="J27" s="38">
        <v>7</v>
      </c>
      <c r="K27" s="48" t="s">
        <v>13</v>
      </c>
      <c r="L27" s="38">
        <v>7</v>
      </c>
      <c r="M27" s="48" t="s">
        <v>13</v>
      </c>
      <c r="N27" s="38">
        <v>7</v>
      </c>
      <c r="O27" s="41">
        <f>+(F27+H27+J27+L27+N27)/5</f>
        <v>7.4</v>
      </c>
      <c r="P27" s="41">
        <f>+O27*9.5</f>
        <v>70.3</v>
      </c>
      <c r="Q27" s="33" t="s">
        <v>37</v>
      </c>
      <c r="R27" s="39">
        <f>+O27*9.5</f>
        <v>70.3</v>
      </c>
      <c r="S27" s="39"/>
    </row>
    <row r="28" spans="1:19" ht="17.1" customHeight="1">
      <c r="A28" s="28">
        <f t="shared" si="0"/>
        <v>22</v>
      </c>
      <c r="B28" s="40">
        <v>1183287</v>
      </c>
      <c r="C28" s="76" t="s">
        <v>192</v>
      </c>
      <c r="D28" s="40" t="s">
        <v>151</v>
      </c>
      <c r="E28" s="48" t="s">
        <v>13</v>
      </c>
      <c r="F28" s="38">
        <v>7</v>
      </c>
      <c r="G28" s="48" t="s">
        <v>10</v>
      </c>
      <c r="H28" s="38">
        <v>8</v>
      </c>
      <c r="I28" s="48" t="s">
        <v>13</v>
      </c>
      <c r="J28" s="38">
        <v>7</v>
      </c>
      <c r="K28" s="48" t="s">
        <v>13</v>
      </c>
      <c r="L28" s="38">
        <v>7</v>
      </c>
      <c r="M28" s="48" t="s">
        <v>13</v>
      </c>
      <c r="N28" s="38">
        <v>7</v>
      </c>
      <c r="O28" s="41">
        <f>+(F28+H28+J28+L28+N28)/5</f>
        <v>7.2</v>
      </c>
      <c r="P28" s="41">
        <f>+O28*9.5</f>
        <v>68.4</v>
      </c>
      <c r="Q28" s="33" t="s">
        <v>37</v>
      </c>
      <c r="R28" s="39">
        <f>+O28*9.5</f>
        <v>68.4</v>
      </c>
      <c r="S28" s="39"/>
    </row>
    <row r="29" spans="1:19" ht="17.1" customHeight="1">
      <c r="A29" s="28">
        <f t="shared" si="0"/>
        <v>23</v>
      </c>
      <c r="B29" s="40">
        <v>1183289</v>
      </c>
      <c r="C29" s="76" t="s">
        <v>192</v>
      </c>
      <c r="D29" s="40" t="s">
        <v>153</v>
      </c>
      <c r="E29" s="48" t="s">
        <v>13</v>
      </c>
      <c r="F29" s="38">
        <v>7</v>
      </c>
      <c r="G29" s="48" t="s">
        <v>10</v>
      </c>
      <c r="H29" s="38">
        <v>8</v>
      </c>
      <c r="I29" s="48" t="s">
        <v>13</v>
      </c>
      <c r="J29" s="38">
        <v>7</v>
      </c>
      <c r="K29" s="48" t="s">
        <v>10</v>
      </c>
      <c r="L29" s="38">
        <v>8</v>
      </c>
      <c r="M29" s="48" t="s">
        <v>11</v>
      </c>
      <c r="N29" s="38">
        <v>6</v>
      </c>
      <c r="O29" s="41">
        <f>+(F29+H29+J29+L29+N29)/5</f>
        <v>7.2</v>
      </c>
      <c r="P29" s="41">
        <f>+O29*9.5</f>
        <v>68.4</v>
      </c>
      <c r="Q29" s="33" t="s">
        <v>37</v>
      </c>
      <c r="R29" s="39">
        <f>+O29*9.5</f>
        <v>68.4</v>
      </c>
      <c r="S29" s="39"/>
    </row>
    <row r="30" spans="1:19" ht="17.1" customHeight="1">
      <c r="A30" s="28">
        <f t="shared" si="0"/>
        <v>24</v>
      </c>
      <c r="B30" s="40">
        <v>1183303</v>
      </c>
      <c r="C30" s="76" t="s">
        <v>192</v>
      </c>
      <c r="D30" s="40" t="s">
        <v>167</v>
      </c>
      <c r="E30" s="48" t="s">
        <v>11</v>
      </c>
      <c r="F30" s="38">
        <v>6</v>
      </c>
      <c r="G30" s="48" t="s">
        <v>10</v>
      </c>
      <c r="H30" s="48">
        <v>8</v>
      </c>
      <c r="I30" s="48" t="s">
        <v>13</v>
      </c>
      <c r="J30" s="38">
        <v>7</v>
      </c>
      <c r="K30" s="48" t="s">
        <v>10</v>
      </c>
      <c r="L30" s="38">
        <v>8</v>
      </c>
      <c r="M30" s="48" t="s">
        <v>11</v>
      </c>
      <c r="N30" s="38">
        <v>6</v>
      </c>
      <c r="O30" s="41">
        <f>+(F30+H30+J30+L30+N30)/5</f>
        <v>7</v>
      </c>
      <c r="P30" s="41">
        <f>+O30*9.5</f>
        <v>66.5</v>
      </c>
      <c r="Q30" s="33" t="s">
        <v>37</v>
      </c>
      <c r="R30" s="39">
        <f>+O30*9.5</f>
        <v>66.5</v>
      </c>
      <c r="S30" s="39"/>
    </row>
    <row r="31" spans="1:19" ht="17.1" customHeight="1">
      <c r="A31" s="28">
        <f t="shared" si="0"/>
        <v>25</v>
      </c>
      <c r="B31" s="40">
        <v>1183297</v>
      </c>
      <c r="C31" s="76" t="s">
        <v>192</v>
      </c>
      <c r="D31" s="40" t="s">
        <v>161</v>
      </c>
      <c r="E31" s="48" t="s">
        <v>11</v>
      </c>
      <c r="F31" s="38">
        <v>6</v>
      </c>
      <c r="G31" s="48" t="s">
        <v>10</v>
      </c>
      <c r="H31" s="38">
        <v>8</v>
      </c>
      <c r="I31" s="48" t="s">
        <v>11</v>
      </c>
      <c r="J31" s="38">
        <v>6</v>
      </c>
      <c r="K31" s="48" t="s">
        <v>13</v>
      </c>
      <c r="L31" s="38">
        <v>7</v>
      </c>
      <c r="M31" s="48" t="s">
        <v>11</v>
      </c>
      <c r="N31" s="38">
        <v>6</v>
      </c>
      <c r="O31" s="41">
        <f>+(F31+H31+J31+L31+N31)/5</f>
        <v>6.6</v>
      </c>
      <c r="P31" s="41">
        <f>+O31*9.5</f>
        <v>62.699999999999996</v>
      </c>
      <c r="Q31" s="33" t="s">
        <v>37</v>
      </c>
      <c r="R31" s="39">
        <f>+O31*9.5</f>
        <v>62.699999999999996</v>
      </c>
      <c r="S31" s="39"/>
    </row>
    <row r="32" spans="1:19" ht="17.1" customHeight="1">
      <c r="A32" s="28">
        <f t="shared" si="0"/>
        <v>26</v>
      </c>
      <c r="B32" s="40">
        <v>1183296</v>
      </c>
      <c r="C32" s="76" t="s">
        <v>192</v>
      </c>
      <c r="D32" s="40" t="s">
        <v>160</v>
      </c>
      <c r="E32" s="48" t="s">
        <v>11</v>
      </c>
      <c r="F32" s="38">
        <v>6</v>
      </c>
      <c r="G32" s="48" t="s">
        <v>13</v>
      </c>
      <c r="H32" s="38">
        <v>7</v>
      </c>
      <c r="I32" s="48" t="s">
        <v>11</v>
      </c>
      <c r="J32" s="38">
        <v>6</v>
      </c>
      <c r="K32" s="48" t="s">
        <v>13</v>
      </c>
      <c r="L32" s="38">
        <v>7</v>
      </c>
      <c r="M32" s="48" t="s">
        <v>11</v>
      </c>
      <c r="N32" s="38">
        <v>6</v>
      </c>
      <c r="O32" s="41">
        <f>+(F32+H32+J32+L32+N32)/5</f>
        <v>6.4</v>
      </c>
      <c r="P32" s="41">
        <f>+O32*9.5</f>
        <v>60.800000000000004</v>
      </c>
      <c r="Q32" s="33" t="s">
        <v>37</v>
      </c>
      <c r="R32" s="39">
        <f>+O32*9.5</f>
        <v>60.800000000000004</v>
      </c>
      <c r="S32" s="39"/>
    </row>
    <row r="33" spans="1:19" ht="17.1" customHeight="1">
      <c r="A33" s="28">
        <f t="shared" si="0"/>
        <v>27</v>
      </c>
      <c r="B33" s="40">
        <v>1183293</v>
      </c>
      <c r="C33" s="76" t="s">
        <v>192</v>
      </c>
      <c r="D33" s="40" t="s">
        <v>157</v>
      </c>
      <c r="E33" s="48" t="s">
        <v>11</v>
      </c>
      <c r="F33" s="38">
        <v>6</v>
      </c>
      <c r="G33" s="48" t="s">
        <v>10</v>
      </c>
      <c r="H33" s="38">
        <v>8</v>
      </c>
      <c r="I33" s="48" t="s">
        <v>13</v>
      </c>
      <c r="J33" s="38">
        <v>7</v>
      </c>
      <c r="K33" s="48" t="s">
        <v>11</v>
      </c>
      <c r="L33" s="38">
        <v>6</v>
      </c>
      <c r="M33" s="48" t="s">
        <v>11</v>
      </c>
      <c r="N33" s="38">
        <v>6</v>
      </c>
      <c r="O33" s="41">
        <f>+(F33+H33+J33+L33+N33)/5</f>
        <v>6.6</v>
      </c>
      <c r="P33" s="41">
        <f>+O33*9.5</f>
        <v>62.699999999999996</v>
      </c>
      <c r="Q33" s="33" t="s">
        <v>37</v>
      </c>
      <c r="R33" s="39">
        <f>+O33*9.5</f>
        <v>62.699999999999996</v>
      </c>
      <c r="S33" s="39"/>
    </row>
    <row r="34" spans="1:19" ht="17.1" customHeight="1">
      <c r="A34" s="28">
        <f t="shared" si="0"/>
        <v>28</v>
      </c>
      <c r="B34" s="40">
        <v>1183282</v>
      </c>
      <c r="C34" s="76" t="s">
        <v>192</v>
      </c>
      <c r="D34" s="40" t="s">
        <v>146</v>
      </c>
      <c r="E34" s="48" t="s">
        <v>13</v>
      </c>
      <c r="F34" s="38">
        <v>7</v>
      </c>
      <c r="G34" s="48" t="s">
        <v>13</v>
      </c>
      <c r="H34" s="38">
        <v>7</v>
      </c>
      <c r="I34" s="48" t="s">
        <v>11</v>
      </c>
      <c r="J34" s="38">
        <v>6</v>
      </c>
      <c r="K34" s="48" t="s">
        <v>11</v>
      </c>
      <c r="L34" s="38">
        <v>6</v>
      </c>
      <c r="M34" s="48" t="s">
        <v>11</v>
      </c>
      <c r="N34" s="38">
        <v>6</v>
      </c>
      <c r="O34" s="41">
        <f>+(F34+H34+J34+L34+N34)/5</f>
        <v>6.4</v>
      </c>
      <c r="P34" s="41">
        <f>+O34*9.5</f>
        <v>60.800000000000004</v>
      </c>
      <c r="Q34" s="33" t="s">
        <v>37</v>
      </c>
      <c r="R34" s="39">
        <f>+O34*9.5</f>
        <v>60.800000000000004</v>
      </c>
      <c r="S34" s="39"/>
    </row>
    <row r="35" spans="1:19" ht="17.1" customHeight="1">
      <c r="A35" s="28">
        <f t="shared" si="0"/>
        <v>29</v>
      </c>
      <c r="B35" s="40">
        <v>1183288</v>
      </c>
      <c r="C35" s="76" t="s">
        <v>192</v>
      </c>
      <c r="D35" s="40" t="s">
        <v>152</v>
      </c>
      <c r="E35" s="48" t="s">
        <v>13</v>
      </c>
      <c r="F35" s="38">
        <v>7</v>
      </c>
      <c r="G35" s="48" t="s">
        <v>11</v>
      </c>
      <c r="H35" s="38">
        <v>6</v>
      </c>
      <c r="I35" s="48" t="s">
        <v>11</v>
      </c>
      <c r="J35" s="38">
        <v>6</v>
      </c>
      <c r="K35" s="48" t="s">
        <v>11</v>
      </c>
      <c r="L35" s="38">
        <v>6</v>
      </c>
      <c r="M35" s="48" t="s">
        <v>11</v>
      </c>
      <c r="N35" s="38">
        <v>6</v>
      </c>
      <c r="O35" s="41">
        <f>+(F35+H35+J35+L35+N35)/5</f>
        <v>6.2</v>
      </c>
      <c r="P35" s="41">
        <f>+O35*9.5</f>
        <v>58.9</v>
      </c>
      <c r="Q35" s="33" t="s">
        <v>37</v>
      </c>
      <c r="R35" s="39">
        <f>+O35*9.5</f>
        <v>58.9</v>
      </c>
      <c r="S35" s="39"/>
    </row>
    <row r="36" spans="1:19" ht="17.1" customHeight="1">
      <c r="A36" s="28">
        <f t="shared" si="0"/>
        <v>30</v>
      </c>
      <c r="B36" s="40">
        <v>1183294</v>
      </c>
      <c r="C36" s="76" t="s">
        <v>192</v>
      </c>
      <c r="D36" s="40" t="s">
        <v>158</v>
      </c>
      <c r="E36" s="48" t="s">
        <v>13</v>
      </c>
      <c r="F36" s="38">
        <v>7</v>
      </c>
      <c r="G36" s="48" t="s">
        <v>13</v>
      </c>
      <c r="H36" s="38">
        <v>7</v>
      </c>
      <c r="I36" s="48" t="s">
        <v>12</v>
      </c>
      <c r="J36" s="38">
        <v>5</v>
      </c>
      <c r="K36" s="48" t="s">
        <v>11</v>
      </c>
      <c r="L36" s="38">
        <v>6</v>
      </c>
      <c r="M36" s="48" t="s">
        <v>11</v>
      </c>
      <c r="N36" s="38">
        <v>6</v>
      </c>
      <c r="O36" s="41">
        <f>+(F36+H36+J36+L36+N36)/5</f>
        <v>6.2</v>
      </c>
      <c r="P36" s="41">
        <f>+O36*9.5</f>
        <v>58.9</v>
      </c>
      <c r="Q36" s="33" t="s">
        <v>37</v>
      </c>
      <c r="R36" s="39">
        <f>+O36*9.5</f>
        <v>58.9</v>
      </c>
      <c r="S36" s="39"/>
    </row>
    <row r="37" spans="1:19" ht="17.1" customHeight="1">
      <c r="A37" s="28">
        <f t="shared" si="0"/>
        <v>31</v>
      </c>
      <c r="B37" s="40">
        <v>1183248</v>
      </c>
      <c r="C37" s="76" t="s">
        <v>192</v>
      </c>
      <c r="D37" s="40" t="s">
        <v>112</v>
      </c>
      <c r="E37" s="48" t="s">
        <v>11</v>
      </c>
      <c r="F37" s="38">
        <v>6</v>
      </c>
      <c r="G37" s="48" t="s">
        <v>13</v>
      </c>
      <c r="H37" s="38">
        <v>7</v>
      </c>
      <c r="I37" s="48" t="s">
        <v>12</v>
      </c>
      <c r="J37" s="38">
        <v>5</v>
      </c>
      <c r="K37" s="48" t="s">
        <v>12</v>
      </c>
      <c r="L37" s="38">
        <v>5</v>
      </c>
      <c r="M37" s="48" t="s">
        <v>11</v>
      </c>
      <c r="N37" s="38">
        <v>6</v>
      </c>
      <c r="O37" s="41">
        <f>+(F37+H37+J37+L37+N37)/5</f>
        <v>5.8</v>
      </c>
      <c r="P37" s="41">
        <f>+O37*9.5</f>
        <v>55.1</v>
      </c>
      <c r="Q37" s="33" t="s">
        <v>37</v>
      </c>
      <c r="R37" s="39">
        <f>+O37*9.5</f>
        <v>55.1</v>
      </c>
      <c r="S37" s="39"/>
    </row>
    <row r="38" spans="1:19" ht="17.1" customHeight="1">
      <c r="A38" s="28">
        <f t="shared" si="0"/>
        <v>32</v>
      </c>
      <c r="B38" s="40">
        <v>1183277</v>
      </c>
      <c r="C38" s="76" t="s">
        <v>192</v>
      </c>
      <c r="D38" s="40" t="s">
        <v>141</v>
      </c>
      <c r="E38" s="48" t="s">
        <v>11</v>
      </c>
      <c r="F38" s="38">
        <v>6</v>
      </c>
      <c r="G38" s="48" t="s">
        <v>13</v>
      </c>
      <c r="H38" s="38">
        <v>7</v>
      </c>
      <c r="I38" s="48" t="s">
        <v>11</v>
      </c>
      <c r="J38" s="38">
        <v>6</v>
      </c>
      <c r="K38" s="48" t="s">
        <v>11</v>
      </c>
      <c r="L38" s="38">
        <v>6</v>
      </c>
      <c r="M38" s="48" t="s">
        <v>12</v>
      </c>
      <c r="N38" s="38">
        <v>5</v>
      </c>
      <c r="O38" s="41">
        <f>+(F38+H38+J38+L38+N38)/5</f>
        <v>6</v>
      </c>
      <c r="P38" s="41">
        <f>+O38*9.5</f>
        <v>57</v>
      </c>
      <c r="Q38" s="33" t="s">
        <v>37</v>
      </c>
      <c r="R38" s="39">
        <f>+O38*9.5</f>
        <v>57</v>
      </c>
      <c r="S38" s="39"/>
    </row>
    <row r="39" spans="1:19" ht="17.1" customHeight="1">
      <c r="A39" s="28">
        <f t="shared" si="0"/>
        <v>33</v>
      </c>
      <c r="B39" s="40">
        <v>1183285</v>
      </c>
      <c r="C39" s="76" t="s">
        <v>192</v>
      </c>
      <c r="D39" s="40" t="s">
        <v>149</v>
      </c>
      <c r="E39" s="48" t="s">
        <v>11</v>
      </c>
      <c r="F39" s="38">
        <v>6</v>
      </c>
      <c r="G39" s="48" t="s">
        <v>10</v>
      </c>
      <c r="H39" s="38">
        <v>8</v>
      </c>
      <c r="I39" s="48" t="s">
        <v>12</v>
      </c>
      <c r="J39" s="38">
        <v>5</v>
      </c>
      <c r="K39" s="48" t="s">
        <v>11</v>
      </c>
      <c r="L39" s="38">
        <v>6</v>
      </c>
      <c r="M39" s="48" t="s">
        <v>12</v>
      </c>
      <c r="N39" s="38">
        <v>5</v>
      </c>
      <c r="O39" s="41">
        <f>+(F39+H39+J39+L39+N39)/5</f>
        <v>6</v>
      </c>
      <c r="P39" s="41">
        <f>+O39*9.5</f>
        <v>57</v>
      </c>
      <c r="Q39" s="33" t="s">
        <v>37</v>
      </c>
      <c r="R39" s="39">
        <f>+O39*9.5</f>
        <v>57</v>
      </c>
      <c r="S39" s="39"/>
    </row>
    <row r="40" spans="1:19" ht="17.1" customHeight="1">
      <c r="A40" s="28">
        <f t="shared" si="0"/>
        <v>34</v>
      </c>
      <c r="B40" s="40">
        <v>1183299</v>
      </c>
      <c r="C40" s="76" t="s">
        <v>192</v>
      </c>
      <c r="D40" s="40" t="s">
        <v>163</v>
      </c>
      <c r="E40" s="48" t="s">
        <v>11</v>
      </c>
      <c r="F40" s="38">
        <v>6</v>
      </c>
      <c r="G40" s="48" t="s">
        <v>13</v>
      </c>
      <c r="H40" s="38">
        <v>7</v>
      </c>
      <c r="I40" s="48" t="s">
        <v>12</v>
      </c>
      <c r="J40" s="38">
        <v>5</v>
      </c>
      <c r="K40" s="48" t="s">
        <v>11</v>
      </c>
      <c r="L40" s="38">
        <v>6</v>
      </c>
      <c r="M40" s="48" t="s">
        <v>12</v>
      </c>
      <c r="N40" s="38">
        <v>5</v>
      </c>
      <c r="O40" s="41">
        <f>+(F40+H40+J40+L40+N40)/5</f>
        <v>5.8</v>
      </c>
      <c r="P40" s="41">
        <f>+O40*9.5</f>
        <v>55.1</v>
      </c>
      <c r="Q40" s="33" t="s">
        <v>37</v>
      </c>
      <c r="R40" s="39">
        <f>+O40*9.5</f>
        <v>55.1</v>
      </c>
      <c r="S40" s="39"/>
    </row>
    <row r="41" spans="1:19" ht="17.1" customHeight="1">
      <c r="A41" s="28">
        <f t="shared" si="0"/>
        <v>35</v>
      </c>
      <c r="B41" s="40">
        <v>1183281</v>
      </c>
      <c r="C41" s="76" t="s">
        <v>192</v>
      </c>
      <c r="D41" s="40" t="s">
        <v>145</v>
      </c>
      <c r="E41" s="48" t="s">
        <v>11</v>
      </c>
      <c r="F41" s="38">
        <v>6</v>
      </c>
      <c r="G41" s="48" t="s">
        <v>10</v>
      </c>
      <c r="H41" s="38">
        <v>8</v>
      </c>
      <c r="I41" s="48" t="s">
        <v>12</v>
      </c>
      <c r="J41" s="38">
        <v>5</v>
      </c>
      <c r="K41" s="48" t="s">
        <v>12</v>
      </c>
      <c r="L41" s="38">
        <v>5</v>
      </c>
      <c r="M41" s="48" t="s">
        <v>12</v>
      </c>
      <c r="N41" s="38">
        <v>5</v>
      </c>
      <c r="O41" s="41">
        <f>+(F41+H41+J41+L41+N41)/5</f>
        <v>5.8</v>
      </c>
      <c r="P41" s="41">
        <f>+O41*9.5</f>
        <v>55.1</v>
      </c>
      <c r="Q41" s="33" t="s">
        <v>37</v>
      </c>
      <c r="R41" s="39">
        <f>+O41*9.5</f>
        <v>55.1</v>
      </c>
      <c r="S41" s="39"/>
    </row>
    <row r="42" spans="1:19" ht="17.1" customHeight="1">
      <c r="A42" s="28">
        <f t="shared" si="0"/>
        <v>36</v>
      </c>
      <c r="B42" s="40">
        <v>1183291</v>
      </c>
      <c r="C42" s="76" t="s">
        <v>192</v>
      </c>
      <c r="D42" s="40" t="s">
        <v>155</v>
      </c>
      <c r="E42" s="48" t="s">
        <v>12</v>
      </c>
      <c r="F42" s="38">
        <v>5</v>
      </c>
      <c r="G42" s="48" t="s">
        <v>11</v>
      </c>
      <c r="H42" s="38">
        <v>6</v>
      </c>
      <c r="I42" s="48" t="s">
        <v>12</v>
      </c>
      <c r="J42" s="38">
        <v>5</v>
      </c>
      <c r="K42" s="48" t="s">
        <v>12</v>
      </c>
      <c r="L42" s="38">
        <v>5</v>
      </c>
      <c r="M42" s="48" t="s">
        <v>12</v>
      </c>
      <c r="N42" s="38">
        <v>5</v>
      </c>
      <c r="O42" s="41">
        <f>+(F42+H42+J42+L42+N42)/5</f>
        <v>5.2</v>
      </c>
      <c r="P42" s="41">
        <f>+O42*9.5</f>
        <v>49.4</v>
      </c>
      <c r="Q42" s="33" t="s">
        <v>37</v>
      </c>
      <c r="R42" s="39">
        <f>+O42*9.5</f>
        <v>49.4</v>
      </c>
      <c r="S42" s="39"/>
    </row>
    <row r="43" spans="1:19" ht="17.1" customHeight="1">
      <c r="A43" s="28">
        <f t="shared" si="0"/>
        <v>37</v>
      </c>
      <c r="B43" s="40">
        <v>1183295</v>
      </c>
      <c r="C43" s="76" t="s">
        <v>192</v>
      </c>
      <c r="D43" s="40" t="s">
        <v>159</v>
      </c>
      <c r="E43" s="48" t="s">
        <v>12</v>
      </c>
      <c r="F43" s="38">
        <v>5</v>
      </c>
      <c r="G43" s="48" t="s">
        <v>11</v>
      </c>
      <c r="H43" s="38">
        <v>6</v>
      </c>
      <c r="I43" s="48" t="s">
        <v>12</v>
      </c>
      <c r="J43" s="38">
        <v>5</v>
      </c>
      <c r="K43" s="48" t="s">
        <v>12</v>
      </c>
      <c r="L43" s="38">
        <v>5</v>
      </c>
      <c r="M43" s="48" t="s">
        <v>12</v>
      </c>
      <c r="N43" s="38">
        <v>5</v>
      </c>
      <c r="O43" s="41">
        <f>+(F43+H43+J43+L43+N43)/5</f>
        <v>5.2</v>
      </c>
      <c r="P43" s="41">
        <f>+O43*9.5</f>
        <v>49.4</v>
      </c>
      <c r="Q43" s="33" t="s">
        <v>37</v>
      </c>
      <c r="R43" s="39">
        <f>+O43*9.5</f>
        <v>49.4</v>
      </c>
      <c r="S43" s="39"/>
    </row>
    <row r="44" spans="1:19" ht="17.1" customHeight="1">
      <c r="A44" s="28">
        <f t="shared" si="0"/>
        <v>38</v>
      </c>
      <c r="B44" s="40">
        <v>1183280</v>
      </c>
      <c r="C44" s="76" t="s">
        <v>192</v>
      </c>
      <c r="D44" s="40" t="s">
        <v>144</v>
      </c>
      <c r="E44" s="48" t="s">
        <v>11</v>
      </c>
      <c r="F44" s="38">
        <v>6</v>
      </c>
      <c r="G44" s="48" t="s">
        <v>13</v>
      </c>
      <c r="H44" s="38">
        <v>7</v>
      </c>
      <c r="I44" s="48" t="s">
        <v>0</v>
      </c>
      <c r="J44" s="38">
        <v>4</v>
      </c>
      <c r="K44" s="48" t="s">
        <v>12</v>
      </c>
      <c r="L44" s="38">
        <v>5</v>
      </c>
      <c r="M44" s="48" t="s">
        <v>12</v>
      </c>
      <c r="N44" s="38">
        <v>5</v>
      </c>
      <c r="O44" s="41">
        <f>+(F44+H44+J44+L44+N44)/5</f>
        <v>5.4</v>
      </c>
      <c r="P44" s="41">
        <f>+O44*9.5</f>
        <v>51.300000000000004</v>
      </c>
      <c r="Q44" s="33" t="s">
        <v>37</v>
      </c>
      <c r="R44" s="39">
        <f>+O44*9.5</f>
        <v>51.300000000000004</v>
      </c>
      <c r="S44" s="39"/>
    </row>
    <row r="45" spans="1:19" ht="17.1" customHeight="1">
      <c r="A45" s="28">
        <f t="shared" si="0"/>
        <v>39</v>
      </c>
      <c r="B45" s="40">
        <v>1183279</v>
      </c>
      <c r="C45" s="76" t="s">
        <v>192</v>
      </c>
      <c r="D45" s="40" t="s">
        <v>143</v>
      </c>
      <c r="E45" s="48" t="s">
        <v>11</v>
      </c>
      <c r="F45" s="38">
        <v>6</v>
      </c>
      <c r="G45" s="48" t="s">
        <v>11</v>
      </c>
      <c r="H45" s="38">
        <v>6</v>
      </c>
      <c r="I45" s="48" t="s">
        <v>0</v>
      </c>
      <c r="J45" s="38">
        <v>4</v>
      </c>
      <c r="K45" s="48" t="s">
        <v>12</v>
      </c>
      <c r="L45" s="38">
        <v>5</v>
      </c>
      <c r="M45" s="48" t="s">
        <v>12</v>
      </c>
      <c r="N45" s="38">
        <v>5</v>
      </c>
      <c r="O45" s="41">
        <f>+(F45+H45+J45+L45+N45)/5</f>
        <v>5.2</v>
      </c>
      <c r="P45" s="41">
        <f>+O45*9.5</f>
        <v>49.4</v>
      </c>
      <c r="Q45" s="33" t="s">
        <v>37</v>
      </c>
      <c r="R45" s="39">
        <f>+O45*9.5</f>
        <v>49.4</v>
      </c>
      <c r="S45" s="39"/>
    </row>
    <row r="46" spans="1:19" ht="17.1" customHeight="1">
      <c r="A46" s="28">
        <f t="shared" si="0"/>
        <v>40</v>
      </c>
      <c r="B46" s="40">
        <v>1183286</v>
      </c>
      <c r="C46" s="76" t="s">
        <v>192</v>
      </c>
      <c r="D46" s="40" t="s">
        <v>150</v>
      </c>
      <c r="E46" s="48" t="s">
        <v>11</v>
      </c>
      <c r="F46" s="38">
        <v>6</v>
      </c>
      <c r="G46" s="48" t="s">
        <v>12</v>
      </c>
      <c r="H46" s="38">
        <v>7</v>
      </c>
      <c r="I46" s="48" t="s">
        <v>12</v>
      </c>
      <c r="J46" s="38">
        <v>5</v>
      </c>
      <c r="K46" s="48" t="s">
        <v>0</v>
      </c>
      <c r="L46" s="38">
        <v>4</v>
      </c>
      <c r="M46" s="48" t="s">
        <v>12</v>
      </c>
      <c r="N46" s="38">
        <v>5</v>
      </c>
      <c r="O46" s="41">
        <f>+(F46+H46+J46+L46+N46)/5</f>
        <v>5.4</v>
      </c>
      <c r="P46" s="41">
        <f>+O46*9.5</f>
        <v>51.300000000000004</v>
      </c>
      <c r="Q46" s="33" t="s">
        <v>37</v>
      </c>
      <c r="R46" s="39">
        <f>+O46*9.5</f>
        <v>51.300000000000004</v>
      </c>
      <c r="S46" s="39"/>
    </row>
    <row r="47" spans="1:19" ht="17.1" customHeight="1">
      <c r="A47" s="28">
        <f t="shared" si="0"/>
        <v>41</v>
      </c>
      <c r="B47" s="40">
        <v>1183300</v>
      </c>
      <c r="C47" s="76" t="s">
        <v>192</v>
      </c>
      <c r="D47" s="40" t="s">
        <v>164</v>
      </c>
      <c r="E47" s="48" t="s">
        <v>12</v>
      </c>
      <c r="F47" s="38">
        <v>5</v>
      </c>
      <c r="G47" s="48" t="s">
        <v>12</v>
      </c>
      <c r="H47" s="38">
        <v>5</v>
      </c>
      <c r="I47" s="48" t="s">
        <v>0</v>
      </c>
      <c r="J47" s="38">
        <v>4</v>
      </c>
      <c r="K47" s="48" t="s">
        <v>0</v>
      </c>
      <c r="L47" s="38">
        <v>4</v>
      </c>
      <c r="M47" s="48" t="s">
        <v>12</v>
      </c>
      <c r="N47" s="38">
        <v>5</v>
      </c>
      <c r="O47" s="41">
        <f>+(F47+H47+J47+L47+N47)/5</f>
        <v>4.6</v>
      </c>
      <c r="P47" s="41">
        <f>+O47*9.5</f>
        <v>43.699999999999996</v>
      </c>
      <c r="Q47" s="33" t="s">
        <v>37</v>
      </c>
      <c r="R47" s="39">
        <f>+O47*9.5</f>
        <v>43.699999999999996</v>
      </c>
      <c r="S47" s="39"/>
    </row>
    <row r="48" spans="1:19" ht="17.1" customHeight="1">
      <c r="A48" s="28">
        <f t="shared" si="0"/>
        <v>42</v>
      </c>
      <c r="B48" s="40">
        <v>1183301</v>
      </c>
      <c r="C48" s="76" t="s">
        <v>192</v>
      </c>
      <c r="D48" s="40" t="s">
        <v>165</v>
      </c>
      <c r="E48" s="48" t="s">
        <v>12</v>
      </c>
      <c r="F48" s="38">
        <v>5</v>
      </c>
      <c r="G48" s="48" t="s">
        <v>13</v>
      </c>
      <c r="H48" s="38">
        <v>7</v>
      </c>
      <c r="I48" s="48" t="s">
        <v>0</v>
      </c>
      <c r="J48" s="38">
        <v>4</v>
      </c>
      <c r="K48" s="48" t="s">
        <v>12</v>
      </c>
      <c r="L48" s="38">
        <v>5</v>
      </c>
      <c r="M48" s="48" t="s">
        <v>0</v>
      </c>
      <c r="N48" s="38">
        <v>4</v>
      </c>
      <c r="O48" s="41">
        <f>+(F48+H48+J48+L48+N48)/5</f>
        <v>5</v>
      </c>
      <c r="P48" s="41">
        <f>+O48*9.5</f>
        <v>47.5</v>
      </c>
      <c r="Q48" s="33" t="s">
        <v>37</v>
      </c>
      <c r="R48" s="39">
        <f>+O48*9.5</f>
        <v>47.5</v>
      </c>
      <c r="S48" s="39"/>
    </row>
    <row r="49" spans="1:19" ht="17.1" customHeight="1">
      <c r="A49" s="28">
        <f t="shared" si="0"/>
        <v>43</v>
      </c>
      <c r="B49" s="40">
        <v>1183290</v>
      </c>
      <c r="C49" s="76" t="s">
        <v>192</v>
      </c>
      <c r="D49" s="40" t="s">
        <v>154</v>
      </c>
      <c r="E49" s="48" t="s">
        <v>12</v>
      </c>
      <c r="F49" s="38">
        <v>5</v>
      </c>
      <c r="G49" s="48" t="s">
        <v>11</v>
      </c>
      <c r="H49" s="38">
        <v>6</v>
      </c>
      <c r="I49" s="48" t="s">
        <v>0</v>
      </c>
      <c r="J49" s="38">
        <v>4</v>
      </c>
      <c r="K49" s="48" t="s">
        <v>12</v>
      </c>
      <c r="L49" s="38">
        <v>5</v>
      </c>
      <c r="M49" s="48" t="s">
        <v>0</v>
      </c>
      <c r="N49" s="38">
        <v>4</v>
      </c>
      <c r="O49" s="41">
        <f>+(F49+H49+J49+L49+N49)/5</f>
        <v>4.8</v>
      </c>
      <c r="P49" s="41">
        <f>+O49*9.5</f>
        <v>45.6</v>
      </c>
      <c r="Q49" s="33" t="s">
        <v>37</v>
      </c>
      <c r="R49" s="39">
        <f>+O49*9.5</f>
        <v>45.6</v>
      </c>
      <c r="S49" s="39"/>
    </row>
    <row r="50" spans="1:19" ht="17.1" customHeight="1">
      <c r="A50" s="28">
        <f t="shared" si="0"/>
        <v>44</v>
      </c>
      <c r="B50" s="40">
        <v>1183278</v>
      </c>
      <c r="C50" s="76" t="s">
        <v>192</v>
      </c>
      <c r="D50" s="40" t="s">
        <v>142</v>
      </c>
      <c r="E50" s="48" t="s">
        <v>12</v>
      </c>
      <c r="F50" s="38">
        <v>5</v>
      </c>
      <c r="G50" s="48" t="s">
        <v>11</v>
      </c>
      <c r="H50" s="38">
        <v>6</v>
      </c>
      <c r="I50" s="48" t="s">
        <v>12</v>
      </c>
      <c r="J50" s="38">
        <v>5</v>
      </c>
      <c r="K50" s="48" t="s">
        <v>0</v>
      </c>
      <c r="L50" s="38">
        <v>4</v>
      </c>
      <c r="M50" s="48" t="s">
        <v>0</v>
      </c>
      <c r="N50" s="38">
        <v>4</v>
      </c>
      <c r="O50" s="41">
        <f>+(F50+H50+J50+L50+N50)/5</f>
        <v>4.8</v>
      </c>
      <c r="P50" s="41">
        <f>+O50*9.5</f>
        <v>45.6</v>
      </c>
      <c r="Q50" s="33" t="s">
        <v>37</v>
      </c>
      <c r="R50" s="39">
        <f>+O50*9.5</f>
        <v>45.6</v>
      </c>
      <c r="S50" s="39"/>
    </row>
    <row r="51" spans="2:19" ht="17.1" customHeight="1">
      <c r="B51" s="40"/>
      <c r="C51" s="76"/>
      <c r="D51" s="40"/>
      <c r="E51" s="48"/>
      <c r="F51" s="38">
        <f>SUM(F7:F50)</f>
        <v>316</v>
      </c>
      <c r="G51" s="48"/>
      <c r="H51" s="38">
        <f>SUM(H7:H50)</f>
        <v>352</v>
      </c>
      <c r="I51" s="48"/>
      <c r="J51" s="38">
        <f>SUM(J7:J50)</f>
        <v>298</v>
      </c>
      <c r="K51" s="48"/>
      <c r="L51" s="38">
        <f>SUM(L7:L50)</f>
        <v>312</v>
      </c>
      <c r="M51" s="48"/>
      <c r="N51" s="38">
        <f>SUM(N7:N50)</f>
        <v>305</v>
      </c>
      <c r="O51" s="41"/>
      <c r="P51" s="41"/>
      <c r="Q51" s="33"/>
      <c r="R51" s="39"/>
      <c r="S51" s="39"/>
    </row>
    <row r="52" spans="2:19" ht="17.1" customHeight="1">
      <c r="B52" s="40"/>
      <c r="C52" s="76"/>
      <c r="D52" s="40"/>
      <c r="E52" s="48"/>
      <c r="F52" s="38">
        <f>+F51/44</f>
        <v>7.181818181818182</v>
      </c>
      <c r="G52" s="48"/>
      <c r="H52" s="38">
        <f>+H51/44</f>
        <v>8</v>
      </c>
      <c r="I52" s="48"/>
      <c r="J52" s="38">
        <f>+J51/44</f>
        <v>6.7727272727272725</v>
      </c>
      <c r="K52" s="48"/>
      <c r="L52" s="38">
        <f>+L51/44</f>
        <v>7.090909090909091</v>
      </c>
      <c r="M52" s="48"/>
      <c r="N52" s="38">
        <f>+N51/44</f>
        <v>6.931818181818182</v>
      </c>
      <c r="O52" s="41"/>
      <c r="P52" s="41"/>
      <c r="Q52" s="33"/>
      <c r="R52" s="39"/>
      <c r="S52" s="39"/>
    </row>
    <row r="53" spans="2:19" ht="17.1" customHeight="1">
      <c r="B53" s="40"/>
      <c r="C53" s="76"/>
      <c r="D53" s="40"/>
      <c r="E53" s="48"/>
      <c r="F53" s="38"/>
      <c r="G53" s="48"/>
      <c r="H53" s="38"/>
      <c r="I53" s="48"/>
      <c r="J53" s="38"/>
      <c r="K53" s="48"/>
      <c r="L53" s="38"/>
      <c r="M53" s="48"/>
      <c r="N53" s="38"/>
      <c r="O53" s="41"/>
      <c r="P53" s="41"/>
      <c r="Q53" s="33"/>
      <c r="R53" s="39"/>
      <c r="S53" s="39"/>
    </row>
    <row r="54" spans="2:19" ht="17.1" customHeight="1">
      <c r="B54" s="40"/>
      <c r="C54" s="76"/>
      <c r="D54" s="40"/>
      <c r="E54" s="48"/>
      <c r="F54" s="38"/>
      <c r="G54" s="48"/>
      <c r="H54" s="38"/>
      <c r="I54" s="48"/>
      <c r="J54" s="38"/>
      <c r="K54" s="48"/>
      <c r="L54" s="38"/>
      <c r="M54" s="48"/>
      <c r="N54" s="38"/>
      <c r="O54" s="41"/>
      <c r="P54" s="41"/>
      <c r="Q54" s="33"/>
      <c r="R54" s="39"/>
      <c r="S54" s="39"/>
    </row>
    <row r="55" spans="2:19" ht="17.1" customHeight="1">
      <c r="B55" s="40"/>
      <c r="C55" s="76"/>
      <c r="D55" s="40"/>
      <c r="E55" s="48"/>
      <c r="F55" s="38"/>
      <c r="G55" s="48"/>
      <c r="H55" s="38"/>
      <c r="I55" s="48"/>
      <c r="J55" s="38"/>
      <c r="K55" s="48"/>
      <c r="L55" s="38"/>
      <c r="M55" s="48"/>
      <c r="N55" s="38"/>
      <c r="O55" s="41"/>
      <c r="P55" s="41"/>
      <c r="Q55" s="33"/>
      <c r="R55" s="39"/>
      <c r="S55" s="39"/>
    </row>
    <row r="56" spans="2:19" ht="17.1" customHeight="1">
      <c r="B56" s="40"/>
      <c r="C56" s="76"/>
      <c r="D56" s="40"/>
      <c r="E56" s="48"/>
      <c r="F56" s="38"/>
      <c r="G56" s="48"/>
      <c r="H56" s="38"/>
      <c r="I56" s="48"/>
      <c r="J56" s="38"/>
      <c r="K56" s="48"/>
      <c r="L56" s="38"/>
      <c r="M56" s="48"/>
      <c r="N56" s="38"/>
      <c r="O56" s="41"/>
      <c r="P56" s="41"/>
      <c r="Q56" s="33"/>
      <c r="R56" s="39"/>
      <c r="S56" s="39"/>
    </row>
    <row r="57" spans="2:19" ht="17.1" customHeight="1">
      <c r="B57" s="40"/>
      <c r="C57" s="76"/>
      <c r="D57" s="40"/>
      <c r="E57" s="48"/>
      <c r="F57" s="38"/>
      <c r="G57" s="48"/>
      <c r="H57" s="38"/>
      <c r="I57" s="48"/>
      <c r="J57" s="38"/>
      <c r="K57" s="48"/>
      <c r="L57" s="38"/>
      <c r="M57" s="48"/>
      <c r="N57" s="38"/>
      <c r="O57" s="41"/>
      <c r="P57" s="41"/>
      <c r="Q57" s="33"/>
      <c r="R57" s="39"/>
      <c r="S57" s="39"/>
    </row>
    <row r="58" spans="2:19" ht="17.1" customHeight="1">
      <c r="B58" s="40"/>
      <c r="C58" s="76"/>
      <c r="D58" s="40"/>
      <c r="E58" s="48"/>
      <c r="F58" s="38"/>
      <c r="G58" s="48"/>
      <c r="H58" s="38"/>
      <c r="I58" s="48"/>
      <c r="J58" s="38"/>
      <c r="K58" s="48"/>
      <c r="L58" s="38"/>
      <c r="M58" s="48"/>
      <c r="N58" s="38"/>
      <c r="O58" s="41"/>
      <c r="P58" s="41"/>
      <c r="Q58" s="33"/>
      <c r="R58" s="39"/>
      <c r="S58" s="39"/>
    </row>
    <row r="59" spans="2:19" ht="17.1" customHeight="1">
      <c r="B59" s="40"/>
      <c r="C59" s="76"/>
      <c r="D59" s="40"/>
      <c r="E59" s="48"/>
      <c r="F59" s="38"/>
      <c r="G59" s="48"/>
      <c r="H59" s="38"/>
      <c r="I59" s="48"/>
      <c r="J59" s="38"/>
      <c r="K59" s="48"/>
      <c r="L59" s="38"/>
      <c r="M59" s="48"/>
      <c r="N59" s="38"/>
      <c r="O59" s="41"/>
      <c r="P59" s="41"/>
      <c r="Q59" s="33"/>
      <c r="R59" s="39"/>
      <c r="S59" s="39"/>
    </row>
    <row r="60" spans="1:19" ht="17.1" customHeight="1">
      <c r="A60" s="28">
        <f>+A50+1</f>
        <v>45</v>
      </c>
      <c r="B60" s="40">
        <v>1183250</v>
      </c>
      <c r="C60" s="40"/>
      <c r="D60" s="40" t="s">
        <v>114</v>
      </c>
      <c r="E60" s="48" t="s">
        <v>15</v>
      </c>
      <c r="F60" s="38">
        <v>10</v>
      </c>
      <c r="G60" s="48" t="s">
        <v>15</v>
      </c>
      <c r="H60" s="38">
        <v>10</v>
      </c>
      <c r="I60" s="48" t="s">
        <v>14</v>
      </c>
      <c r="J60" s="38">
        <v>9</v>
      </c>
      <c r="K60" s="48" t="s">
        <v>15</v>
      </c>
      <c r="L60" s="38">
        <v>10</v>
      </c>
      <c r="M60" s="48" t="s">
        <v>15</v>
      </c>
      <c r="N60" s="38">
        <v>10</v>
      </c>
      <c r="O60" s="41">
        <f>+(F60+H60+J60+L60+N60)/5</f>
        <v>9.8</v>
      </c>
      <c r="P60" s="41">
        <f>+O60*9.5</f>
        <v>93.10000000000001</v>
      </c>
      <c r="Q60" s="33" t="s">
        <v>37</v>
      </c>
      <c r="R60" s="39">
        <f>+O60*9.5</f>
        <v>93.10000000000001</v>
      </c>
      <c r="S60" s="39"/>
    </row>
    <row r="61" spans="1:19" ht="17.1" customHeight="1">
      <c r="A61" s="28">
        <f t="shared" si="0"/>
        <v>46</v>
      </c>
      <c r="B61" s="40">
        <v>1183307</v>
      </c>
      <c r="C61" s="40"/>
      <c r="D61" s="40" t="s">
        <v>171</v>
      </c>
      <c r="E61" s="48" t="s">
        <v>15</v>
      </c>
      <c r="F61" s="38">
        <v>10</v>
      </c>
      <c r="G61" s="48" t="s">
        <v>15</v>
      </c>
      <c r="H61" s="38">
        <v>10</v>
      </c>
      <c r="I61" s="48" t="s">
        <v>15</v>
      </c>
      <c r="J61" s="38">
        <v>10</v>
      </c>
      <c r="K61" s="48" t="s">
        <v>15</v>
      </c>
      <c r="L61" s="38">
        <v>10</v>
      </c>
      <c r="M61" s="48" t="s">
        <v>15</v>
      </c>
      <c r="N61" s="38">
        <v>10</v>
      </c>
      <c r="O61" s="41">
        <f>+(F61+H61+J61+L61+N61)/5</f>
        <v>10</v>
      </c>
      <c r="P61" s="41">
        <f>+O61*9.5</f>
        <v>95</v>
      </c>
      <c r="Q61" s="33" t="s">
        <v>37</v>
      </c>
      <c r="R61" s="39">
        <f>+O61*9.5</f>
        <v>95</v>
      </c>
      <c r="S61" s="39"/>
    </row>
    <row r="62" spans="1:19" ht="17.1" customHeight="1">
      <c r="A62" s="28">
        <f t="shared" si="0"/>
        <v>47</v>
      </c>
      <c r="B62" s="40">
        <v>1183255</v>
      </c>
      <c r="C62" s="40"/>
      <c r="D62" s="40" t="s">
        <v>119</v>
      </c>
      <c r="E62" s="48" t="s">
        <v>14</v>
      </c>
      <c r="F62" s="38">
        <v>9</v>
      </c>
      <c r="G62" s="48" t="s">
        <v>15</v>
      </c>
      <c r="H62" s="38">
        <v>10</v>
      </c>
      <c r="I62" s="48" t="s">
        <v>10</v>
      </c>
      <c r="J62" s="38">
        <v>8</v>
      </c>
      <c r="K62" s="48" t="s">
        <v>10</v>
      </c>
      <c r="L62" s="38">
        <v>8</v>
      </c>
      <c r="M62" s="48" t="s">
        <v>15</v>
      </c>
      <c r="N62" s="38">
        <v>9</v>
      </c>
      <c r="O62" s="41">
        <f>+(F62+H62+J62+L62+N62)/5</f>
        <v>8.8</v>
      </c>
      <c r="P62" s="41">
        <f>+O62*9.5</f>
        <v>83.60000000000001</v>
      </c>
      <c r="Q62" s="33" t="s">
        <v>37</v>
      </c>
      <c r="R62" s="39">
        <f>+O62*9.5</f>
        <v>83.60000000000001</v>
      </c>
      <c r="S62" s="39"/>
    </row>
    <row r="63" spans="1:19" ht="17.1" customHeight="1">
      <c r="A63" s="28">
        <f t="shared" si="0"/>
        <v>48</v>
      </c>
      <c r="B63" s="40">
        <v>1183271</v>
      </c>
      <c r="C63" s="40"/>
      <c r="D63" s="40" t="s">
        <v>135</v>
      </c>
      <c r="E63" s="48" t="s">
        <v>14</v>
      </c>
      <c r="F63" s="38">
        <v>9</v>
      </c>
      <c r="G63" s="48" t="s">
        <v>15</v>
      </c>
      <c r="H63" s="38">
        <v>10</v>
      </c>
      <c r="I63" s="48" t="s">
        <v>15</v>
      </c>
      <c r="J63" s="38">
        <v>10</v>
      </c>
      <c r="K63" s="48" t="s">
        <v>14</v>
      </c>
      <c r="L63" s="38">
        <v>9</v>
      </c>
      <c r="M63" s="48" t="s">
        <v>14</v>
      </c>
      <c r="N63" s="38">
        <v>9</v>
      </c>
      <c r="O63" s="41">
        <f>+(F63+H63+J63+L63+N63)/5</f>
        <v>9.4</v>
      </c>
      <c r="P63" s="41">
        <f>+O63*9.5</f>
        <v>89.3</v>
      </c>
      <c r="Q63" s="33" t="s">
        <v>37</v>
      </c>
      <c r="R63" s="39">
        <f>+O63*9.5</f>
        <v>89.3</v>
      </c>
      <c r="S63" s="39"/>
    </row>
    <row r="64" spans="1:19" ht="17.1" customHeight="1">
      <c r="A64" s="28">
        <f t="shared" si="0"/>
        <v>49</v>
      </c>
      <c r="B64" s="40">
        <v>1183314</v>
      </c>
      <c r="C64" s="40"/>
      <c r="D64" s="40" t="s">
        <v>178</v>
      </c>
      <c r="E64" s="48" t="s">
        <v>14</v>
      </c>
      <c r="F64" s="38">
        <v>9</v>
      </c>
      <c r="G64" s="48" t="s">
        <v>15</v>
      </c>
      <c r="H64" s="38">
        <v>10</v>
      </c>
      <c r="I64" s="48" t="s">
        <v>15</v>
      </c>
      <c r="J64" s="38">
        <v>10</v>
      </c>
      <c r="K64" s="48" t="s">
        <v>15</v>
      </c>
      <c r="L64" s="38">
        <v>10</v>
      </c>
      <c r="M64" s="48" t="s">
        <v>15</v>
      </c>
      <c r="N64" s="38">
        <v>10</v>
      </c>
      <c r="O64" s="41">
        <f>+(F64+H64+J64+L64+N64)/5</f>
        <v>9.8</v>
      </c>
      <c r="P64" s="41">
        <f>+O64*9.5</f>
        <v>93.10000000000001</v>
      </c>
      <c r="Q64" s="33" t="s">
        <v>37</v>
      </c>
      <c r="R64" s="39">
        <f>+O64*9.5</f>
        <v>93.10000000000001</v>
      </c>
      <c r="S64" s="39"/>
    </row>
    <row r="65" spans="1:19" ht="17.1" customHeight="1">
      <c r="A65" s="28">
        <f t="shared" si="0"/>
        <v>50</v>
      </c>
      <c r="B65" s="40">
        <v>1183252</v>
      </c>
      <c r="C65" s="40"/>
      <c r="D65" s="40" t="s">
        <v>116</v>
      </c>
      <c r="E65" s="48" t="s">
        <v>14</v>
      </c>
      <c r="F65" s="38">
        <v>9</v>
      </c>
      <c r="G65" s="48" t="s">
        <v>14</v>
      </c>
      <c r="H65" s="38">
        <v>9</v>
      </c>
      <c r="I65" s="48" t="s">
        <v>10</v>
      </c>
      <c r="J65" s="38">
        <v>8</v>
      </c>
      <c r="K65" s="48" t="s">
        <v>14</v>
      </c>
      <c r="L65" s="38">
        <v>9</v>
      </c>
      <c r="M65" s="48" t="s">
        <v>10</v>
      </c>
      <c r="N65" s="38">
        <v>8</v>
      </c>
      <c r="O65" s="41">
        <f>+(F65+H65+J65+L65+N65)/5</f>
        <v>8.6</v>
      </c>
      <c r="P65" s="41">
        <f>+O65*9.5</f>
        <v>81.7</v>
      </c>
      <c r="Q65" s="33" t="s">
        <v>37</v>
      </c>
      <c r="R65" s="39">
        <f>+O65*9.5</f>
        <v>81.7</v>
      </c>
      <c r="S65" s="39"/>
    </row>
    <row r="66" spans="1:19" ht="17.1" customHeight="1">
      <c r="A66" s="28">
        <f t="shared" si="0"/>
        <v>51</v>
      </c>
      <c r="B66" s="40">
        <v>1183254</v>
      </c>
      <c r="C66" s="40"/>
      <c r="D66" s="40" t="s">
        <v>118</v>
      </c>
      <c r="E66" s="48" t="s">
        <v>14</v>
      </c>
      <c r="F66" s="38">
        <v>9</v>
      </c>
      <c r="G66" s="48" t="s">
        <v>14</v>
      </c>
      <c r="H66" s="38">
        <v>9</v>
      </c>
      <c r="I66" s="48" t="s">
        <v>10</v>
      </c>
      <c r="J66" s="38">
        <v>8</v>
      </c>
      <c r="K66" s="48" t="s">
        <v>10</v>
      </c>
      <c r="L66" s="38">
        <v>8</v>
      </c>
      <c r="M66" s="48" t="s">
        <v>10</v>
      </c>
      <c r="N66" s="38">
        <v>8</v>
      </c>
      <c r="O66" s="41">
        <f>+(F66+H66+J66+L66+N66)/5</f>
        <v>8.4</v>
      </c>
      <c r="P66" s="41">
        <f>+O66*9.5</f>
        <v>79.8</v>
      </c>
      <c r="Q66" s="33" t="s">
        <v>37</v>
      </c>
      <c r="R66" s="39">
        <f>+O66*9.5</f>
        <v>79.8</v>
      </c>
      <c r="S66" s="39"/>
    </row>
    <row r="67" spans="1:19" ht="17.1" customHeight="1">
      <c r="A67" s="28">
        <f t="shared" si="0"/>
        <v>52</v>
      </c>
      <c r="B67" s="40">
        <v>1183259</v>
      </c>
      <c r="C67" s="40"/>
      <c r="D67" s="40" t="s">
        <v>123</v>
      </c>
      <c r="E67" s="48" t="s">
        <v>14</v>
      </c>
      <c r="F67" s="38">
        <v>9</v>
      </c>
      <c r="G67" s="48" t="s">
        <v>14</v>
      </c>
      <c r="H67" s="38">
        <v>9</v>
      </c>
      <c r="I67" s="48" t="s">
        <v>10</v>
      </c>
      <c r="J67" s="38">
        <v>8</v>
      </c>
      <c r="K67" s="48" t="s">
        <v>14</v>
      </c>
      <c r="L67" s="38">
        <v>9</v>
      </c>
      <c r="M67" s="48" t="s">
        <v>14</v>
      </c>
      <c r="N67" s="38">
        <v>9</v>
      </c>
      <c r="O67" s="41">
        <f>+(F67+H67+J67+L67+N67)/5</f>
        <v>8.8</v>
      </c>
      <c r="P67" s="41">
        <f>+O67*9.5</f>
        <v>83.60000000000001</v>
      </c>
      <c r="Q67" s="33" t="s">
        <v>37</v>
      </c>
      <c r="R67" s="39">
        <f>+O67*9.5</f>
        <v>83.60000000000001</v>
      </c>
      <c r="S67" s="39"/>
    </row>
    <row r="68" spans="1:19" ht="17.1" customHeight="1">
      <c r="A68" s="28">
        <f t="shared" si="0"/>
        <v>53</v>
      </c>
      <c r="B68" s="40">
        <v>1183273</v>
      </c>
      <c r="C68" s="40"/>
      <c r="D68" s="40" t="s">
        <v>137</v>
      </c>
      <c r="E68" s="48" t="s">
        <v>14</v>
      </c>
      <c r="F68" s="38">
        <v>9</v>
      </c>
      <c r="G68" s="48" t="s">
        <v>14</v>
      </c>
      <c r="H68" s="38">
        <v>9</v>
      </c>
      <c r="I68" s="48" t="s">
        <v>14</v>
      </c>
      <c r="J68" s="38">
        <v>9</v>
      </c>
      <c r="K68" s="48" t="s">
        <v>14</v>
      </c>
      <c r="L68" s="38">
        <v>9</v>
      </c>
      <c r="M68" s="48" t="s">
        <v>14</v>
      </c>
      <c r="N68" s="38">
        <v>9</v>
      </c>
      <c r="O68" s="41">
        <f>+(F68+H68+J68+L68+N68)/5</f>
        <v>9</v>
      </c>
      <c r="P68" s="41">
        <f>+O68*9.5</f>
        <v>85.5</v>
      </c>
      <c r="Q68" s="33" t="s">
        <v>37</v>
      </c>
      <c r="R68" s="39">
        <f>+O68*9.5</f>
        <v>85.5</v>
      </c>
      <c r="S68" s="39"/>
    </row>
    <row r="69" spans="1:19" ht="17.1" customHeight="1">
      <c r="A69" s="28">
        <f t="shared" si="0"/>
        <v>54</v>
      </c>
      <c r="B69" s="40">
        <v>1183251</v>
      </c>
      <c r="C69" s="40"/>
      <c r="D69" s="40" t="s">
        <v>115</v>
      </c>
      <c r="E69" s="48" t="s">
        <v>10</v>
      </c>
      <c r="F69" s="38">
        <v>8</v>
      </c>
      <c r="G69" s="48" t="s">
        <v>14</v>
      </c>
      <c r="H69" s="38">
        <v>9</v>
      </c>
      <c r="I69" s="48" t="s">
        <v>10</v>
      </c>
      <c r="J69" s="38">
        <v>8</v>
      </c>
      <c r="K69" s="48" t="s">
        <v>10</v>
      </c>
      <c r="L69" s="38">
        <v>8</v>
      </c>
      <c r="M69" s="48" t="s">
        <v>10</v>
      </c>
      <c r="N69" s="38">
        <v>8</v>
      </c>
      <c r="O69" s="41">
        <f>+(F69+H69+J69+L69+N69)/5</f>
        <v>8.2</v>
      </c>
      <c r="P69" s="41">
        <f>+O69*9.5</f>
        <v>77.89999999999999</v>
      </c>
      <c r="Q69" s="33" t="s">
        <v>37</v>
      </c>
      <c r="R69" s="39">
        <f>+O69*9.5</f>
        <v>77.89999999999999</v>
      </c>
      <c r="S69" s="39"/>
    </row>
    <row r="70" spans="1:19" ht="17.1" customHeight="1">
      <c r="A70" s="28">
        <f t="shared" si="0"/>
        <v>55</v>
      </c>
      <c r="B70" s="40">
        <v>1183253</v>
      </c>
      <c r="C70" s="40"/>
      <c r="D70" s="40" t="s">
        <v>117</v>
      </c>
      <c r="E70" s="48" t="s">
        <v>10</v>
      </c>
      <c r="F70" s="38">
        <v>8</v>
      </c>
      <c r="G70" s="48" t="s">
        <v>14</v>
      </c>
      <c r="H70" s="38">
        <v>9</v>
      </c>
      <c r="I70" s="48" t="s">
        <v>10</v>
      </c>
      <c r="J70" s="38">
        <v>8</v>
      </c>
      <c r="K70" s="48" t="s">
        <v>14</v>
      </c>
      <c r="L70" s="38">
        <v>9</v>
      </c>
      <c r="M70" s="48" t="s">
        <v>14</v>
      </c>
      <c r="N70" s="38">
        <v>9</v>
      </c>
      <c r="O70" s="41">
        <f>+(F70+H70+J70+L70+N70)/5</f>
        <v>8.6</v>
      </c>
      <c r="P70" s="41">
        <f>+O70*9.5</f>
        <v>81.7</v>
      </c>
      <c r="Q70" s="33" t="s">
        <v>37</v>
      </c>
      <c r="R70" s="39">
        <f>+O70*9.5</f>
        <v>81.7</v>
      </c>
      <c r="S70" s="39"/>
    </row>
    <row r="71" spans="1:19" ht="17.1" customHeight="1">
      <c r="A71" s="28">
        <f t="shared" si="0"/>
        <v>56</v>
      </c>
      <c r="B71" s="40">
        <v>1183262</v>
      </c>
      <c r="C71" s="40"/>
      <c r="D71" s="40" t="s">
        <v>126</v>
      </c>
      <c r="E71" s="48" t="s">
        <v>10</v>
      </c>
      <c r="F71" s="38">
        <v>8</v>
      </c>
      <c r="G71" s="48" t="s">
        <v>14</v>
      </c>
      <c r="H71" s="38">
        <v>9</v>
      </c>
      <c r="I71" s="48" t="s">
        <v>10</v>
      </c>
      <c r="J71" s="38">
        <v>8</v>
      </c>
      <c r="K71" s="48" t="s">
        <v>10</v>
      </c>
      <c r="L71" s="38">
        <v>8</v>
      </c>
      <c r="M71" s="48" t="s">
        <v>13</v>
      </c>
      <c r="N71" s="38">
        <v>7</v>
      </c>
      <c r="O71" s="41">
        <f>+(F71+H71+J71+L71+N71)/5</f>
        <v>8</v>
      </c>
      <c r="P71" s="41">
        <f>+O71*9.5</f>
        <v>76</v>
      </c>
      <c r="Q71" s="33" t="s">
        <v>37</v>
      </c>
      <c r="R71" s="39">
        <f>+O71*9.5</f>
        <v>76</v>
      </c>
      <c r="S71" s="39"/>
    </row>
    <row r="72" spans="1:19" ht="17.1" customHeight="1">
      <c r="A72" s="28">
        <f t="shared" si="0"/>
        <v>57</v>
      </c>
      <c r="B72" s="40">
        <v>1183310</v>
      </c>
      <c r="C72" s="40"/>
      <c r="D72" s="40" t="s">
        <v>174</v>
      </c>
      <c r="E72" s="48" t="s">
        <v>10</v>
      </c>
      <c r="F72" s="38">
        <v>8</v>
      </c>
      <c r="G72" s="48" t="s">
        <v>14</v>
      </c>
      <c r="H72" s="38">
        <v>9</v>
      </c>
      <c r="I72" s="48" t="s">
        <v>13</v>
      </c>
      <c r="J72" s="38">
        <v>7</v>
      </c>
      <c r="K72" s="48" t="s">
        <v>13</v>
      </c>
      <c r="L72" s="38">
        <v>7</v>
      </c>
      <c r="M72" s="48" t="s">
        <v>13</v>
      </c>
      <c r="N72" s="38">
        <v>7</v>
      </c>
      <c r="O72" s="41">
        <f>+(F72+H72+J72+L72+N72)/5</f>
        <v>7.6</v>
      </c>
      <c r="P72" s="41">
        <f>+O72*9.5</f>
        <v>72.2</v>
      </c>
      <c r="Q72" s="33" t="s">
        <v>37</v>
      </c>
      <c r="R72" s="39">
        <f>+O72*9.5</f>
        <v>72.2</v>
      </c>
      <c r="S72" s="39"/>
    </row>
    <row r="73" spans="1:19" ht="17.1" customHeight="1">
      <c r="A73" s="28">
        <f t="shared" si="0"/>
        <v>58</v>
      </c>
      <c r="B73" s="40">
        <v>1183264</v>
      </c>
      <c r="C73" s="40"/>
      <c r="D73" s="40" t="s">
        <v>128</v>
      </c>
      <c r="E73" s="48" t="s">
        <v>10</v>
      </c>
      <c r="F73" s="38">
        <v>8</v>
      </c>
      <c r="G73" s="48" t="s">
        <v>10</v>
      </c>
      <c r="H73" s="38">
        <v>8</v>
      </c>
      <c r="I73" s="48" t="s">
        <v>13</v>
      </c>
      <c r="J73" s="38">
        <v>7</v>
      </c>
      <c r="K73" s="48" t="s">
        <v>10</v>
      </c>
      <c r="L73" s="38">
        <v>8</v>
      </c>
      <c r="M73" s="48" t="s">
        <v>10</v>
      </c>
      <c r="N73" s="38">
        <v>8</v>
      </c>
      <c r="O73" s="41">
        <f>+(F73+H73+J73+L73+N73)/5</f>
        <v>7.8</v>
      </c>
      <c r="P73" s="41">
        <f>+O73*9.5</f>
        <v>74.1</v>
      </c>
      <c r="Q73" s="33" t="s">
        <v>37</v>
      </c>
      <c r="R73" s="39">
        <f>+O73*9.5</f>
        <v>74.1</v>
      </c>
      <c r="S73" s="39"/>
    </row>
    <row r="74" spans="1:19" ht="17.1" customHeight="1">
      <c r="A74" s="28">
        <f t="shared" si="0"/>
        <v>59</v>
      </c>
      <c r="B74" s="40">
        <v>1183269</v>
      </c>
      <c r="C74" s="40"/>
      <c r="D74" s="40" t="s">
        <v>133</v>
      </c>
      <c r="E74" s="48" t="s">
        <v>10</v>
      </c>
      <c r="F74" s="38">
        <v>8</v>
      </c>
      <c r="G74" s="48" t="s">
        <v>10</v>
      </c>
      <c r="H74" s="38">
        <v>8</v>
      </c>
      <c r="I74" s="48" t="s">
        <v>13</v>
      </c>
      <c r="J74" s="38">
        <v>7</v>
      </c>
      <c r="K74" s="48" t="s">
        <v>13</v>
      </c>
      <c r="L74" s="38">
        <v>7</v>
      </c>
      <c r="M74" s="48" t="s">
        <v>13</v>
      </c>
      <c r="N74" s="38">
        <v>7</v>
      </c>
      <c r="O74" s="41">
        <f>+(F74+H74+J74+L74+N74)/5</f>
        <v>7.4</v>
      </c>
      <c r="P74" s="41">
        <f>+O74*9.5</f>
        <v>70.3</v>
      </c>
      <c r="Q74" s="33" t="s">
        <v>37</v>
      </c>
      <c r="R74" s="39">
        <f>+O74*9.5</f>
        <v>70.3</v>
      </c>
      <c r="S74" s="39"/>
    </row>
    <row r="75" spans="1:19" ht="17.1" customHeight="1">
      <c r="A75" s="28">
        <f t="shared" si="0"/>
        <v>60</v>
      </c>
      <c r="B75" s="40">
        <v>1183270</v>
      </c>
      <c r="C75" s="40"/>
      <c r="D75" s="40" t="s">
        <v>134</v>
      </c>
      <c r="E75" s="48" t="s">
        <v>10</v>
      </c>
      <c r="F75" s="38">
        <v>8</v>
      </c>
      <c r="G75" s="48" t="s">
        <v>10</v>
      </c>
      <c r="H75" s="38">
        <v>8</v>
      </c>
      <c r="I75" s="48" t="s">
        <v>13</v>
      </c>
      <c r="J75" s="38">
        <v>7</v>
      </c>
      <c r="K75" s="48" t="s">
        <v>10</v>
      </c>
      <c r="L75" s="38">
        <v>8</v>
      </c>
      <c r="M75" s="48" t="s">
        <v>10</v>
      </c>
      <c r="N75" s="38">
        <v>8</v>
      </c>
      <c r="O75" s="41">
        <f>+(F75+H75+J75+L75+N75)/5</f>
        <v>7.8</v>
      </c>
      <c r="P75" s="41">
        <f>+O75*9.5</f>
        <v>74.1</v>
      </c>
      <c r="Q75" s="33" t="s">
        <v>37</v>
      </c>
      <c r="R75" s="39">
        <f>+O75*9.5</f>
        <v>74.1</v>
      </c>
      <c r="S75" s="39"/>
    </row>
    <row r="76" spans="1:19" ht="17.1" customHeight="1">
      <c r="A76" s="28">
        <f t="shared" si="0"/>
        <v>61</v>
      </c>
      <c r="B76" s="40">
        <v>1183272</v>
      </c>
      <c r="C76" s="40"/>
      <c r="D76" s="40" t="s">
        <v>136</v>
      </c>
      <c r="E76" s="48" t="s">
        <v>10</v>
      </c>
      <c r="F76" s="38">
        <v>8</v>
      </c>
      <c r="G76" s="48" t="s">
        <v>10</v>
      </c>
      <c r="H76" s="38">
        <v>8</v>
      </c>
      <c r="I76" s="48" t="s">
        <v>11</v>
      </c>
      <c r="J76" s="38">
        <v>6</v>
      </c>
      <c r="K76" s="48" t="s">
        <v>10</v>
      </c>
      <c r="L76" s="38">
        <v>8</v>
      </c>
      <c r="M76" s="48" t="s">
        <v>13</v>
      </c>
      <c r="N76" s="38">
        <v>7</v>
      </c>
      <c r="O76" s="41">
        <f>+(F76+H76+J76+L76+N76)/5</f>
        <v>7.4</v>
      </c>
      <c r="P76" s="41">
        <f>+O76*9.5</f>
        <v>70.3</v>
      </c>
      <c r="Q76" s="33" t="s">
        <v>37</v>
      </c>
      <c r="R76" s="39">
        <f>+O76*9.5</f>
        <v>70.3</v>
      </c>
      <c r="S76" s="39"/>
    </row>
    <row r="77" spans="1:19" ht="17.1" customHeight="1">
      <c r="A77" s="28">
        <f t="shared" si="0"/>
        <v>62</v>
      </c>
      <c r="B77" s="40">
        <v>1183274</v>
      </c>
      <c r="C77" s="40"/>
      <c r="D77" s="40" t="s">
        <v>138</v>
      </c>
      <c r="E77" s="48" t="s">
        <v>10</v>
      </c>
      <c r="F77" s="38">
        <v>8</v>
      </c>
      <c r="G77" s="48" t="s">
        <v>10</v>
      </c>
      <c r="H77" s="38">
        <v>8</v>
      </c>
      <c r="I77" s="48" t="s">
        <v>11</v>
      </c>
      <c r="J77" s="38">
        <v>6</v>
      </c>
      <c r="K77" s="48" t="s">
        <v>10</v>
      </c>
      <c r="L77" s="38">
        <v>8</v>
      </c>
      <c r="M77" s="48" t="s">
        <v>13</v>
      </c>
      <c r="N77" s="38">
        <v>7</v>
      </c>
      <c r="O77" s="41">
        <f>+(F77+H77+J77+L77+N77)/5</f>
        <v>7.4</v>
      </c>
      <c r="P77" s="41">
        <f>+O77*9.5</f>
        <v>70.3</v>
      </c>
      <c r="Q77" s="33" t="s">
        <v>37</v>
      </c>
      <c r="R77" s="39">
        <f>+O77*9.5</f>
        <v>70.3</v>
      </c>
      <c r="S77" s="39"/>
    </row>
    <row r="78" spans="1:19" ht="17.1" customHeight="1">
      <c r="A78" s="28">
        <f t="shared" si="0"/>
        <v>63</v>
      </c>
      <c r="B78" s="40">
        <v>1183304</v>
      </c>
      <c r="C78" s="40"/>
      <c r="D78" s="40" t="s">
        <v>168</v>
      </c>
      <c r="E78" s="48" t="s">
        <v>10</v>
      </c>
      <c r="F78" s="38">
        <v>8</v>
      </c>
      <c r="G78" s="48" t="s">
        <v>10</v>
      </c>
      <c r="H78" s="38">
        <v>8</v>
      </c>
      <c r="I78" s="48" t="s">
        <v>10</v>
      </c>
      <c r="J78" s="38">
        <v>8</v>
      </c>
      <c r="K78" s="48" t="s">
        <v>10</v>
      </c>
      <c r="L78" s="38">
        <v>8</v>
      </c>
      <c r="M78" s="48" t="s">
        <v>10</v>
      </c>
      <c r="N78" s="38">
        <v>8</v>
      </c>
      <c r="O78" s="41">
        <f>+(F78+H78+J78+L78+N78)/5</f>
        <v>8</v>
      </c>
      <c r="P78" s="41">
        <f>+O78*9.5</f>
        <v>76</v>
      </c>
      <c r="Q78" s="33" t="s">
        <v>37</v>
      </c>
      <c r="R78" s="39">
        <f>+O78*9.5</f>
        <v>76</v>
      </c>
      <c r="S78" s="39"/>
    </row>
    <row r="79" spans="1:19" ht="17.1" customHeight="1">
      <c r="A79" s="28">
        <f t="shared" si="0"/>
        <v>64</v>
      </c>
      <c r="B79" s="40">
        <v>1183256</v>
      </c>
      <c r="C79" s="40"/>
      <c r="D79" s="40" t="s">
        <v>120</v>
      </c>
      <c r="E79" s="48" t="s">
        <v>13</v>
      </c>
      <c r="F79" s="38">
        <v>7</v>
      </c>
      <c r="G79" s="48" t="s">
        <v>10</v>
      </c>
      <c r="H79" s="38">
        <v>8</v>
      </c>
      <c r="I79" s="48" t="s">
        <v>10</v>
      </c>
      <c r="J79" s="38">
        <v>8</v>
      </c>
      <c r="K79" s="48" t="s">
        <v>10</v>
      </c>
      <c r="L79" s="38">
        <v>8</v>
      </c>
      <c r="M79" s="48" t="s">
        <v>14</v>
      </c>
      <c r="N79" s="38">
        <v>9</v>
      </c>
      <c r="O79" s="41">
        <f>+(F79+H79+J79+L79+N79)/5</f>
        <v>8</v>
      </c>
      <c r="P79" s="41">
        <f>+O79*9.5</f>
        <v>76</v>
      </c>
      <c r="Q79" s="33" t="s">
        <v>37</v>
      </c>
      <c r="R79" s="39">
        <f>+O79*9.5</f>
        <v>76</v>
      </c>
      <c r="S79" s="39"/>
    </row>
    <row r="80" spans="1:19" ht="17.1" customHeight="1">
      <c r="A80" s="28">
        <f t="shared" si="0"/>
        <v>65</v>
      </c>
      <c r="B80" s="40">
        <v>1183261</v>
      </c>
      <c r="C80" s="40"/>
      <c r="D80" s="40" t="s">
        <v>125</v>
      </c>
      <c r="E80" s="48" t="s">
        <v>13</v>
      </c>
      <c r="F80" s="38">
        <v>7</v>
      </c>
      <c r="G80" s="48" t="s">
        <v>10</v>
      </c>
      <c r="H80" s="38">
        <v>8</v>
      </c>
      <c r="I80" s="48" t="s">
        <v>13</v>
      </c>
      <c r="J80" s="38">
        <v>7</v>
      </c>
      <c r="K80" s="48" t="s">
        <v>13</v>
      </c>
      <c r="L80" s="38">
        <v>7</v>
      </c>
      <c r="M80" s="48" t="s">
        <v>13</v>
      </c>
      <c r="N80" s="38">
        <v>7</v>
      </c>
      <c r="O80" s="41">
        <f>+(F80+H80+J80+L80+N80)/5</f>
        <v>7.2</v>
      </c>
      <c r="P80" s="41">
        <f>+O80*9.5</f>
        <v>68.4</v>
      </c>
      <c r="Q80" s="33" t="s">
        <v>37</v>
      </c>
      <c r="R80" s="39">
        <f>+O80*9.5</f>
        <v>68.4</v>
      </c>
      <c r="S80" s="39"/>
    </row>
    <row r="81" spans="1:19" ht="17.1" customHeight="1">
      <c r="A81" s="28">
        <f t="shared" si="0"/>
        <v>66</v>
      </c>
      <c r="B81" s="40">
        <v>1183263</v>
      </c>
      <c r="C81" s="40"/>
      <c r="D81" s="40" t="s">
        <v>127</v>
      </c>
      <c r="E81" s="48" t="s">
        <v>13</v>
      </c>
      <c r="F81" s="38">
        <v>7</v>
      </c>
      <c r="G81" s="48" t="s">
        <v>10</v>
      </c>
      <c r="H81" s="38">
        <v>8</v>
      </c>
      <c r="I81" s="48" t="s">
        <v>13</v>
      </c>
      <c r="J81" s="38">
        <v>7</v>
      </c>
      <c r="K81" s="48" t="s">
        <v>13</v>
      </c>
      <c r="L81" s="38">
        <v>7</v>
      </c>
      <c r="M81" s="48" t="s">
        <v>13</v>
      </c>
      <c r="N81" s="38">
        <v>7</v>
      </c>
      <c r="O81" s="41">
        <f>+(F81+H81+J81+L81+N81)/5</f>
        <v>7.2</v>
      </c>
      <c r="P81" s="41">
        <f>+O81*9.5</f>
        <v>68.4</v>
      </c>
      <c r="Q81" s="33" t="s">
        <v>37</v>
      </c>
      <c r="R81" s="39">
        <f>+O81*9.5</f>
        <v>68.4</v>
      </c>
      <c r="S81" s="39"/>
    </row>
    <row r="82" spans="1:19" ht="17.1" customHeight="1">
      <c r="A82" s="28">
        <f aca="true" t="shared" si="1" ref="A82:A103">+A81+1</f>
        <v>67</v>
      </c>
      <c r="B82" s="40">
        <v>1183265</v>
      </c>
      <c r="C82" s="40"/>
      <c r="D82" s="40" t="s">
        <v>129</v>
      </c>
      <c r="E82" s="48" t="s">
        <v>13</v>
      </c>
      <c r="F82" s="38">
        <v>7</v>
      </c>
      <c r="G82" s="48" t="s">
        <v>10</v>
      </c>
      <c r="H82" s="38">
        <v>8</v>
      </c>
      <c r="I82" s="48" t="s">
        <v>10</v>
      </c>
      <c r="J82" s="38">
        <v>8</v>
      </c>
      <c r="K82" s="48" t="s">
        <v>10</v>
      </c>
      <c r="L82" s="38">
        <v>8</v>
      </c>
      <c r="M82" s="48" t="s">
        <v>10</v>
      </c>
      <c r="N82" s="38">
        <v>8</v>
      </c>
      <c r="O82" s="41">
        <f>+(F82+H82+J82+L82+N82)/5</f>
        <v>7.8</v>
      </c>
      <c r="P82" s="41">
        <f>+O82*9.5</f>
        <v>74.1</v>
      </c>
      <c r="Q82" s="33" t="s">
        <v>37</v>
      </c>
      <c r="R82" s="39">
        <f>+O82*9.5</f>
        <v>74.1</v>
      </c>
      <c r="S82" s="39"/>
    </row>
    <row r="83" spans="1:19" ht="17.1" customHeight="1">
      <c r="A83" s="28">
        <f t="shared" si="1"/>
        <v>68</v>
      </c>
      <c r="B83" s="40">
        <v>1183275</v>
      </c>
      <c r="C83" s="40"/>
      <c r="D83" s="40" t="s">
        <v>139</v>
      </c>
      <c r="E83" s="48" t="s">
        <v>13</v>
      </c>
      <c r="F83" s="38">
        <v>7</v>
      </c>
      <c r="G83" s="48" t="s">
        <v>10</v>
      </c>
      <c r="H83" s="38">
        <v>8</v>
      </c>
      <c r="I83" s="48" t="s">
        <v>11</v>
      </c>
      <c r="J83" s="38">
        <v>6</v>
      </c>
      <c r="K83" s="48" t="s">
        <v>11</v>
      </c>
      <c r="L83" s="38">
        <v>6</v>
      </c>
      <c r="M83" s="48" t="s">
        <v>13</v>
      </c>
      <c r="N83" s="38">
        <v>7</v>
      </c>
      <c r="O83" s="41">
        <f>+(F83+H83+J83+L83+N83)/5</f>
        <v>6.8</v>
      </c>
      <c r="P83" s="41">
        <f>+O83*9.5</f>
        <v>64.6</v>
      </c>
      <c r="Q83" s="33" t="s">
        <v>37</v>
      </c>
      <c r="R83" s="39">
        <f>+O83*9.5</f>
        <v>64.6</v>
      </c>
      <c r="S83" s="39"/>
    </row>
    <row r="84" spans="1:19" ht="17.1" customHeight="1">
      <c r="A84" s="28">
        <f t="shared" si="1"/>
        <v>69</v>
      </c>
      <c r="B84" s="40">
        <v>1183308</v>
      </c>
      <c r="C84" s="40"/>
      <c r="D84" s="40" t="s">
        <v>172</v>
      </c>
      <c r="E84" s="48" t="s">
        <v>13</v>
      </c>
      <c r="F84" s="38">
        <v>7</v>
      </c>
      <c r="G84" s="48" t="s">
        <v>10</v>
      </c>
      <c r="H84" s="38">
        <v>8</v>
      </c>
      <c r="I84" s="48" t="s">
        <v>11</v>
      </c>
      <c r="J84" s="38">
        <v>6</v>
      </c>
      <c r="K84" s="48" t="s">
        <v>11</v>
      </c>
      <c r="L84" s="38">
        <v>6</v>
      </c>
      <c r="M84" s="48" t="s">
        <v>13</v>
      </c>
      <c r="N84" s="38">
        <v>7</v>
      </c>
      <c r="O84" s="41">
        <f>+(F84+H84+J84+L84+N84)/5</f>
        <v>6.8</v>
      </c>
      <c r="P84" s="41">
        <f>+O84*9.5</f>
        <v>64.6</v>
      </c>
      <c r="Q84" s="33" t="s">
        <v>37</v>
      </c>
      <c r="R84" s="39">
        <f>+O84*9.5</f>
        <v>64.6</v>
      </c>
      <c r="S84" s="39"/>
    </row>
    <row r="85" spans="1:19" ht="17.1" customHeight="1">
      <c r="A85" s="28">
        <f t="shared" si="1"/>
        <v>70</v>
      </c>
      <c r="B85" s="40">
        <v>1183320</v>
      </c>
      <c r="C85" s="40"/>
      <c r="D85" s="40" t="s">
        <v>184</v>
      </c>
      <c r="E85" s="48" t="s">
        <v>13</v>
      </c>
      <c r="F85" s="38">
        <v>7</v>
      </c>
      <c r="G85" s="48" t="s">
        <v>10</v>
      </c>
      <c r="H85" s="38">
        <v>8</v>
      </c>
      <c r="I85" s="48" t="s">
        <v>11</v>
      </c>
      <c r="J85" s="38">
        <v>6</v>
      </c>
      <c r="K85" s="48" t="s">
        <v>13</v>
      </c>
      <c r="L85" s="38">
        <v>7</v>
      </c>
      <c r="M85" s="48" t="s">
        <v>11</v>
      </c>
      <c r="N85" s="38">
        <v>6</v>
      </c>
      <c r="O85" s="41">
        <f>+(F85+H85+J85+L85+N85)/5</f>
        <v>6.8</v>
      </c>
      <c r="P85" s="41">
        <f>+O85*9.5</f>
        <v>64.6</v>
      </c>
      <c r="Q85" s="33" t="s">
        <v>37</v>
      </c>
      <c r="R85" s="39">
        <f>+O85*9.5</f>
        <v>64.6</v>
      </c>
      <c r="S85" s="39"/>
    </row>
    <row r="86" spans="1:19" ht="17.1" customHeight="1">
      <c r="A86" s="28">
        <f t="shared" si="1"/>
        <v>71</v>
      </c>
      <c r="B86" s="40">
        <v>1183312</v>
      </c>
      <c r="C86" s="40"/>
      <c r="D86" s="40" t="s">
        <v>176</v>
      </c>
      <c r="E86" s="48" t="s">
        <v>11</v>
      </c>
      <c r="F86" s="38">
        <v>6</v>
      </c>
      <c r="G86" s="48" t="s">
        <v>10</v>
      </c>
      <c r="H86" s="38">
        <v>8</v>
      </c>
      <c r="I86" s="48" t="s">
        <v>12</v>
      </c>
      <c r="J86" s="38">
        <v>5</v>
      </c>
      <c r="K86" s="48" t="s">
        <v>11</v>
      </c>
      <c r="L86" s="38">
        <v>6</v>
      </c>
      <c r="M86" s="48" t="s">
        <v>11</v>
      </c>
      <c r="N86" s="38">
        <v>6</v>
      </c>
      <c r="O86" s="41">
        <f>+(F86+H86+J86+L86+N86)/5</f>
        <v>6.2</v>
      </c>
      <c r="P86" s="41">
        <f>+O86*9.5</f>
        <v>58.9</v>
      </c>
      <c r="Q86" s="33" t="s">
        <v>37</v>
      </c>
      <c r="R86" s="39">
        <f>+O86*9.5</f>
        <v>58.9</v>
      </c>
      <c r="S86" s="39"/>
    </row>
    <row r="87" spans="1:19" ht="17.1" customHeight="1">
      <c r="A87" s="28">
        <f t="shared" si="1"/>
        <v>72</v>
      </c>
      <c r="B87" s="40">
        <v>1183257</v>
      </c>
      <c r="C87" s="40"/>
      <c r="D87" s="40" t="s">
        <v>121</v>
      </c>
      <c r="E87" s="48" t="s">
        <v>10</v>
      </c>
      <c r="F87" s="38">
        <v>8</v>
      </c>
      <c r="G87" s="48" t="s">
        <v>13</v>
      </c>
      <c r="H87" s="38">
        <v>7</v>
      </c>
      <c r="I87" s="48" t="s">
        <v>11</v>
      </c>
      <c r="J87" s="38">
        <v>6</v>
      </c>
      <c r="K87" s="48" t="s">
        <v>13</v>
      </c>
      <c r="L87" s="38">
        <v>7</v>
      </c>
      <c r="M87" s="48" t="s">
        <v>13</v>
      </c>
      <c r="N87" s="38">
        <v>7</v>
      </c>
      <c r="O87" s="41">
        <f>+(F87+H87+J87+L87+N87)/5</f>
        <v>7</v>
      </c>
      <c r="P87" s="41">
        <f>+O87*9.5</f>
        <v>66.5</v>
      </c>
      <c r="Q87" s="33" t="s">
        <v>37</v>
      </c>
      <c r="R87" s="39">
        <f>+O87*9.5</f>
        <v>66.5</v>
      </c>
      <c r="S87" s="39"/>
    </row>
    <row r="88" spans="1:19" ht="17.1" customHeight="1">
      <c r="A88" s="28">
        <f t="shared" si="1"/>
        <v>73</v>
      </c>
      <c r="B88" s="40">
        <v>1183260</v>
      </c>
      <c r="C88" s="40"/>
      <c r="D88" s="40" t="s">
        <v>124</v>
      </c>
      <c r="E88" s="48" t="s">
        <v>13</v>
      </c>
      <c r="F88" s="38">
        <v>7</v>
      </c>
      <c r="G88" s="48" t="s">
        <v>13</v>
      </c>
      <c r="H88" s="38">
        <v>7</v>
      </c>
      <c r="I88" s="48" t="s">
        <v>13</v>
      </c>
      <c r="J88" s="38">
        <v>7</v>
      </c>
      <c r="K88" s="48" t="s">
        <v>13</v>
      </c>
      <c r="L88" s="38">
        <v>7</v>
      </c>
      <c r="M88" s="48" t="s">
        <v>11</v>
      </c>
      <c r="N88" s="38">
        <v>6</v>
      </c>
      <c r="O88" s="41">
        <f>+(F88+H88+J88+L88+N88)/5</f>
        <v>6.8</v>
      </c>
      <c r="P88" s="41">
        <f>+O88*9.5</f>
        <v>64.6</v>
      </c>
      <c r="Q88" s="33" t="s">
        <v>37</v>
      </c>
      <c r="R88" s="39">
        <f>+O88*9.5</f>
        <v>64.6</v>
      </c>
      <c r="S88" s="39"/>
    </row>
    <row r="89" spans="1:19" ht="17.1" customHeight="1">
      <c r="A89" s="28">
        <f t="shared" si="1"/>
        <v>74</v>
      </c>
      <c r="B89" s="40">
        <v>1183267</v>
      </c>
      <c r="C89" s="40"/>
      <c r="D89" s="40" t="s">
        <v>131</v>
      </c>
      <c r="E89" s="48" t="s">
        <v>13</v>
      </c>
      <c r="F89" s="38">
        <v>7</v>
      </c>
      <c r="G89" s="48" t="s">
        <v>13</v>
      </c>
      <c r="H89" s="38">
        <v>7</v>
      </c>
      <c r="I89" s="48" t="s">
        <v>11</v>
      </c>
      <c r="J89" s="38">
        <v>6</v>
      </c>
      <c r="K89" s="48" t="s">
        <v>11</v>
      </c>
      <c r="L89" s="38">
        <v>6</v>
      </c>
      <c r="M89" s="48" t="s">
        <v>13</v>
      </c>
      <c r="N89" s="38">
        <v>7</v>
      </c>
      <c r="O89" s="41">
        <f>+(F89+H89+J89+L89+N89)/5</f>
        <v>6.6</v>
      </c>
      <c r="P89" s="41">
        <f>+O89*9.5</f>
        <v>62.699999999999996</v>
      </c>
      <c r="Q89" s="33" t="s">
        <v>37</v>
      </c>
      <c r="R89" s="39">
        <f>+O89*9.5</f>
        <v>62.699999999999996</v>
      </c>
      <c r="S89" s="39"/>
    </row>
    <row r="90" spans="1:19" ht="17.1" customHeight="1">
      <c r="A90" s="28">
        <f t="shared" si="1"/>
        <v>75</v>
      </c>
      <c r="B90" s="40">
        <v>1183268</v>
      </c>
      <c r="C90" s="40"/>
      <c r="D90" s="40" t="s">
        <v>132</v>
      </c>
      <c r="E90" s="48" t="s">
        <v>11</v>
      </c>
      <c r="F90" s="38">
        <v>6</v>
      </c>
      <c r="G90" s="48" t="s">
        <v>13</v>
      </c>
      <c r="H90" s="38">
        <v>7</v>
      </c>
      <c r="I90" s="48" t="s">
        <v>11</v>
      </c>
      <c r="J90" s="38">
        <v>6</v>
      </c>
      <c r="K90" s="48" t="s">
        <v>11</v>
      </c>
      <c r="L90" s="38">
        <v>6</v>
      </c>
      <c r="M90" s="48" t="s">
        <v>11</v>
      </c>
      <c r="N90" s="38">
        <v>6</v>
      </c>
      <c r="O90" s="41">
        <f>+(F90+H90+J90+L90+N90)/5</f>
        <v>6.2</v>
      </c>
      <c r="P90" s="41">
        <f>+O90*9.5</f>
        <v>58.9</v>
      </c>
      <c r="Q90" s="33" t="s">
        <v>37</v>
      </c>
      <c r="R90" s="39">
        <f>+O90*9.5</f>
        <v>58.9</v>
      </c>
      <c r="S90" s="39"/>
    </row>
    <row r="91" spans="1:19" ht="17.1" customHeight="1">
      <c r="A91" s="28">
        <f t="shared" si="1"/>
        <v>76</v>
      </c>
      <c r="B91" s="40">
        <v>1183276</v>
      </c>
      <c r="C91" s="40"/>
      <c r="D91" s="40" t="s">
        <v>140</v>
      </c>
      <c r="E91" s="48" t="s">
        <v>11</v>
      </c>
      <c r="F91" s="38">
        <v>6</v>
      </c>
      <c r="G91" s="48" t="s">
        <v>13</v>
      </c>
      <c r="H91" s="38">
        <v>7</v>
      </c>
      <c r="I91" s="48" t="s">
        <v>11</v>
      </c>
      <c r="J91" s="38">
        <v>6</v>
      </c>
      <c r="K91" s="48" t="s">
        <v>13</v>
      </c>
      <c r="L91" s="38">
        <v>7</v>
      </c>
      <c r="M91" s="48" t="s">
        <v>11</v>
      </c>
      <c r="N91" s="38">
        <v>6</v>
      </c>
      <c r="O91" s="41">
        <f>+(F91+H91+J91+L91+N91)/5</f>
        <v>6.4</v>
      </c>
      <c r="P91" s="41">
        <f>+O91*9.5</f>
        <v>60.800000000000004</v>
      </c>
      <c r="Q91" s="33" t="s">
        <v>37</v>
      </c>
      <c r="R91" s="39">
        <f>+O91*9.5</f>
        <v>60.800000000000004</v>
      </c>
      <c r="S91" s="39"/>
    </row>
    <row r="92" spans="1:19" ht="17.1" customHeight="1">
      <c r="A92" s="28">
        <f t="shared" si="1"/>
        <v>77</v>
      </c>
      <c r="B92" s="40">
        <v>1183315</v>
      </c>
      <c r="C92" s="40"/>
      <c r="D92" s="40" t="s">
        <v>179</v>
      </c>
      <c r="E92" s="48" t="s">
        <v>11</v>
      </c>
      <c r="F92" s="38">
        <v>6</v>
      </c>
      <c r="G92" s="48" t="s">
        <v>13</v>
      </c>
      <c r="H92" s="38">
        <v>7</v>
      </c>
      <c r="I92" s="48" t="s">
        <v>12</v>
      </c>
      <c r="J92" s="38">
        <v>5</v>
      </c>
      <c r="K92" s="48" t="s">
        <v>12</v>
      </c>
      <c r="L92" s="38">
        <v>5</v>
      </c>
      <c r="M92" s="48" t="s">
        <v>11</v>
      </c>
      <c r="N92" s="38">
        <v>6</v>
      </c>
      <c r="O92" s="41">
        <f>+(F92+H92+J92+L92+N92)/5</f>
        <v>5.8</v>
      </c>
      <c r="P92" s="41">
        <f>+O92*9.5</f>
        <v>55.1</v>
      </c>
      <c r="Q92" s="33" t="s">
        <v>37</v>
      </c>
      <c r="R92" s="39">
        <f>+O92*9.5</f>
        <v>55.1</v>
      </c>
      <c r="S92" s="39"/>
    </row>
    <row r="93" spans="1:19" ht="17.1" customHeight="1">
      <c r="A93" s="28">
        <f t="shared" si="1"/>
        <v>78</v>
      </c>
      <c r="B93" s="40">
        <v>1183318</v>
      </c>
      <c r="C93" s="40"/>
      <c r="D93" s="40" t="s">
        <v>182</v>
      </c>
      <c r="E93" s="48" t="s">
        <v>14</v>
      </c>
      <c r="F93" s="38">
        <v>9</v>
      </c>
      <c r="G93" s="48" t="s">
        <v>11</v>
      </c>
      <c r="H93" s="38">
        <v>10</v>
      </c>
      <c r="I93" s="48" t="s">
        <v>14</v>
      </c>
      <c r="J93" s="38">
        <v>9</v>
      </c>
      <c r="K93" s="48" t="s">
        <v>14</v>
      </c>
      <c r="L93" s="38">
        <v>9</v>
      </c>
      <c r="M93" s="48" t="s">
        <v>15</v>
      </c>
      <c r="N93" s="38">
        <v>10</v>
      </c>
      <c r="O93" s="41">
        <f>+(F93+H93+J93+L93+N93)/5</f>
        <v>9.4</v>
      </c>
      <c r="P93" s="41">
        <f>+O93*9.5</f>
        <v>89.3</v>
      </c>
      <c r="Q93" s="33" t="s">
        <v>37</v>
      </c>
      <c r="R93" s="39">
        <f>+O93*9.5</f>
        <v>89.3</v>
      </c>
      <c r="S93" s="39"/>
    </row>
    <row r="94" spans="1:19" ht="17.1" customHeight="1">
      <c r="A94" s="28">
        <f t="shared" si="1"/>
        <v>79</v>
      </c>
      <c r="B94" s="40">
        <v>1183266</v>
      </c>
      <c r="C94" s="40"/>
      <c r="D94" s="40" t="s">
        <v>130</v>
      </c>
      <c r="E94" s="48" t="s">
        <v>13</v>
      </c>
      <c r="F94" s="38">
        <v>7</v>
      </c>
      <c r="G94" s="48" t="s">
        <v>11</v>
      </c>
      <c r="H94" s="38">
        <v>6</v>
      </c>
      <c r="I94" s="48" t="s">
        <v>12</v>
      </c>
      <c r="J94" s="38">
        <v>5</v>
      </c>
      <c r="K94" s="48" t="s">
        <v>11</v>
      </c>
      <c r="L94" s="38">
        <v>6</v>
      </c>
      <c r="M94" s="48" t="s">
        <v>11</v>
      </c>
      <c r="N94" s="38">
        <v>6</v>
      </c>
      <c r="O94" s="41">
        <f>+(F94+H94+J94+L94+N94)/5</f>
        <v>6</v>
      </c>
      <c r="P94" s="41">
        <f>+O94*9.5</f>
        <v>57</v>
      </c>
      <c r="Q94" s="33" t="s">
        <v>37</v>
      </c>
      <c r="R94" s="39">
        <f>+O94*9.5</f>
        <v>57</v>
      </c>
      <c r="S94" s="39"/>
    </row>
    <row r="95" spans="1:19" ht="17.1" customHeight="1">
      <c r="A95" s="28">
        <f t="shared" si="1"/>
        <v>80</v>
      </c>
      <c r="B95" s="40">
        <v>1183258</v>
      </c>
      <c r="C95" s="40"/>
      <c r="D95" s="40" t="s">
        <v>122</v>
      </c>
      <c r="E95" s="48" t="s">
        <v>11</v>
      </c>
      <c r="F95" s="38">
        <v>6</v>
      </c>
      <c r="G95" s="48" t="s">
        <v>11</v>
      </c>
      <c r="H95" s="38">
        <v>6</v>
      </c>
      <c r="I95" s="48" t="s">
        <v>12</v>
      </c>
      <c r="J95" s="38">
        <v>5</v>
      </c>
      <c r="K95" s="48" t="s">
        <v>12</v>
      </c>
      <c r="L95" s="38">
        <v>5</v>
      </c>
      <c r="M95" s="48" t="s">
        <v>12</v>
      </c>
      <c r="N95" s="38">
        <v>5</v>
      </c>
      <c r="O95" s="41">
        <f>+(F95+H95+J95+L95+N95)/5</f>
        <v>5.4</v>
      </c>
      <c r="P95" s="41">
        <f>+O95*9.5</f>
        <v>51.300000000000004</v>
      </c>
      <c r="Q95" s="33" t="s">
        <v>37</v>
      </c>
      <c r="R95" s="39">
        <f>+O95*9.5</f>
        <v>51.300000000000004</v>
      </c>
      <c r="S95" s="39"/>
    </row>
    <row r="96" spans="1:19" ht="17.1" customHeight="1">
      <c r="A96" s="28">
        <f t="shared" si="1"/>
        <v>81</v>
      </c>
      <c r="B96" s="40">
        <v>1183319</v>
      </c>
      <c r="C96" s="40"/>
      <c r="D96" s="40" t="s">
        <v>183</v>
      </c>
      <c r="E96" s="48" t="s">
        <v>11</v>
      </c>
      <c r="F96" s="38">
        <v>6</v>
      </c>
      <c r="G96" s="48" t="s">
        <v>11</v>
      </c>
      <c r="H96" s="38">
        <v>6</v>
      </c>
      <c r="I96" s="48" t="s">
        <v>12</v>
      </c>
      <c r="J96" s="38">
        <v>5</v>
      </c>
      <c r="K96" s="48" t="s">
        <v>11</v>
      </c>
      <c r="L96" s="38">
        <v>6</v>
      </c>
      <c r="M96" s="48" t="s">
        <v>12</v>
      </c>
      <c r="N96" s="38">
        <v>5</v>
      </c>
      <c r="O96" s="41">
        <f>+(F96+H96+J96+L96+N96)/5</f>
        <v>5.6</v>
      </c>
      <c r="P96" s="41">
        <f>+O96*9.5</f>
        <v>53.199999999999996</v>
      </c>
      <c r="Q96" s="33" t="s">
        <v>37</v>
      </c>
      <c r="R96" s="39">
        <f>+O96*9.5</f>
        <v>53.199999999999996</v>
      </c>
      <c r="S96" s="39"/>
    </row>
    <row r="97" spans="1:19" ht="17.1" customHeight="1">
      <c r="A97" s="28">
        <f t="shared" si="1"/>
        <v>82</v>
      </c>
      <c r="B97" s="40">
        <v>1183305</v>
      </c>
      <c r="C97" s="40"/>
      <c r="D97" s="40" t="s">
        <v>169</v>
      </c>
      <c r="E97" s="48" t="s">
        <v>12</v>
      </c>
      <c r="F97" s="38">
        <v>5</v>
      </c>
      <c r="G97" s="48" t="s">
        <v>11</v>
      </c>
      <c r="H97" s="38">
        <v>6</v>
      </c>
      <c r="I97" s="48" t="s">
        <v>12</v>
      </c>
      <c r="J97" s="38">
        <v>5</v>
      </c>
      <c r="K97" s="48" t="s">
        <v>12</v>
      </c>
      <c r="L97" s="38">
        <v>5</v>
      </c>
      <c r="M97" s="48" t="s">
        <v>12</v>
      </c>
      <c r="N97" s="38">
        <v>5</v>
      </c>
      <c r="O97" s="41">
        <f>+(F97+H97+J97+L97+N97)/5</f>
        <v>5.2</v>
      </c>
      <c r="P97" s="41">
        <f>+O97*9.5</f>
        <v>49.4</v>
      </c>
      <c r="Q97" s="33" t="s">
        <v>37</v>
      </c>
      <c r="R97" s="39">
        <f>+O97*9.5</f>
        <v>49.4</v>
      </c>
      <c r="S97" s="39"/>
    </row>
    <row r="98" spans="1:19" ht="17.1" customHeight="1">
      <c r="A98" s="28">
        <f t="shared" si="1"/>
        <v>83</v>
      </c>
      <c r="B98" s="40">
        <v>1183306</v>
      </c>
      <c r="C98" s="40"/>
      <c r="D98" s="40" t="s">
        <v>170</v>
      </c>
      <c r="E98" s="48" t="s">
        <v>12</v>
      </c>
      <c r="F98" s="38">
        <v>5</v>
      </c>
      <c r="G98" s="48" t="s">
        <v>11</v>
      </c>
      <c r="H98" s="38">
        <v>6</v>
      </c>
      <c r="I98" s="48" t="s">
        <v>12</v>
      </c>
      <c r="J98" s="38">
        <v>5</v>
      </c>
      <c r="K98" s="48" t="s">
        <v>12</v>
      </c>
      <c r="L98" s="38">
        <v>5</v>
      </c>
      <c r="M98" s="48" t="s">
        <v>12</v>
      </c>
      <c r="N98" s="38">
        <v>5</v>
      </c>
      <c r="O98" s="41">
        <f>+(F98+H98+J98+L98+N98)/5</f>
        <v>5.2</v>
      </c>
      <c r="P98" s="41">
        <f>+O98*9.5</f>
        <v>49.4</v>
      </c>
      <c r="Q98" s="33" t="s">
        <v>37</v>
      </c>
      <c r="R98" s="39">
        <f>+O98*9.5</f>
        <v>49.4</v>
      </c>
      <c r="S98" s="39"/>
    </row>
    <row r="99" spans="1:19" ht="17.1" customHeight="1">
      <c r="A99" s="28">
        <f t="shared" si="1"/>
        <v>84</v>
      </c>
      <c r="B99" s="40">
        <v>1183309</v>
      </c>
      <c r="C99" s="40"/>
      <c r="D99" s="40" t="s">
        <v>173</v>
      </c>
      <c r="E99" s="48" t="s">
        <v>12</v>
      </c>
      <c r="F99" s="38">
        <v>5</v>
      </c>
      <c r="G99" s="48" t="s">
        <v>11</v>
      </c>
      <c r="H99" s="38">
        <v>6</v>
      </c>
      <c r="I99" s="48" t="s">
        <v>0</v>
      </c>
      <c r="J99" s="38">
        <v>4</v>
      </c>
      <c r="K99" s="48" t="s">
        <v>12</v>
      </c>
      <c r="L99" s="38">
        <v>5</v>
      </c>
      <c r="M99" s="48" t="s">
        <v>0</v>
      </c>
      <c r="N99" s="38">
        <v>4</v>
      </c>
      <c r="O99" s="41">
        <f>+(F99+H99+J99+L99+N99)/5</f>
        <v>4.8</v>
      </c>
      <c r="P99" s="41">
        <f>+O99*9.5</f>
        <v>45.6</v>
      </c>
      <c r="Q99" s="33" t="s">
        <v>37</v>
      </c>
      <c r="R99" s="39">
        <f>+O99*9.5</f>
        <v>45.6</v>
      </c>
      <c r="S99" s="39"/>
    </row>
    <row r="100" spans="1:19" ht="17.1" customHeight="1">
      <c r="A100" s="28">
        <f t="shared" si="1"/>
        <v>85</v>
      </c>
      <c r="B100" s="40">
        <v>1183311</v>
      </c>
      <c r="C100" s="40"/>
      <c r="D100" s="40" t="s">
        <v>175</v>
      </c>
      <c r="E100" s="48" t="s">
        <v>12</v>
      </c>
      <c r="F100" s="38">
        <v>5</v>
      </c>
      <c r="G100" s="48" t="s">
        <v>11</v>
      </c>
      <c r="H100" s="38">
        <v>6</v>
      </c>
      <c r="I100" s="48" t="s">
        <v>0</v>
      </c>
      <c r="J100" s="38">
        <v>4</v>
      </c>
      <c r="K100" s="48" t="s">
        <v>12</v>
      </c>
      <c r="L100" s="38">
        <v>5</v>
      </c>
      <c r="M100" s="48" t="s">
        <v>0</v>
      </c>
      <c r="N100" s="38">
        <v>4</v>
      </c>
      <c r="O100" s="41">
        <f>+(F100+H100+J100+L100+N100)/5</f>
        <v>4.8</v>
      </c>
      <c r="P100" s="41">
        <f>+O100*9.5</f>
        <v>45.6</v>
      </c>
      <c r="Q100" s="33" t="s">
        <v>37</v>
      </c>
      <c r="R100" s="39">
        <f>+O100*9.5</f>
        <v>45.6</v>
      </c>
      <c r="S100" s="39"/>
    </row>
    <row r="101" spans="1:19" ht="17.1" customHeight="1">
      <c r="A101" s="28">
        <f t="shared" si="1"/>
        <v>86</v>
      </c>
      <c r="B101" s="40">
        <v>1183313</v>
      </c>
      <c r="C101" s="40"/>
      <c r="D101" s="40" t="s">
        <v>177</v>
      </c>
      <c r="E101" s="48" t="s">
        <v>12</v>
      </c>
      <c r="F101" s="38">
        <v>5</v>
      </c>
      <c r="G101" s="48" t="s">
        <v>11</v>
      </c>
      <c r="H101" s="38">
        <v>6</v>
      </c>
      <c r="I101" s="48" t="s">
        <v>12</v>
      </c>
      <c r="J101" s="38">
        <v>5</v>
      </c>
      <c r="K101" s="48" t="s">
        <v>12</v>
      </c>
      <c r="L101" s="38">
        <v>5</v>
      </c>
      <c r="M101" s="48" t="s">
        <v>12</v>
      </c>
      <c r="N101" s="38">
        <v>5</v>
      </c>
      <c r="O101" s="41">
        <f>+(F101+H101+J101+L101+N101)/5</f>
        <v>5.2</v>
      </c>
      <c r="P101" s="41">
        <f>+O101*9.5</f>
        <v>49.4</v>
      </c>
      <c r="Q101" s="33" t="s">
        <v>37</v>
      </c>
      <c r="R101" s="39">
        <f>+O101*9.5</f>
        <v>49.4</v>
      </c>
      <c r="S101" s="39"/>
    </row>
    <row r="102" spans="1:19" ht="17.1" customHeight="1">
      <c r="A102" s="28">
        <f t="shared" si="1"/>
        <v>87</v>
      </c>
      <c r="B102" s="40">
        <v>1183316</v>
      </c>
      <c r="C102" s="40"/>
      <c r="D102" s="40" t="s">
        <v>180</v>
      </c>
      <c r="E102" s="48" t="s">
        <v>12</v>
      </c>
      <c r="F102" s="38">
        <v>5</v>
      </c>
      <c r="G102" s="48" t="s">
        <v>11</v>
      </c>
      <c r="H102" s="38">
        <v>6</v>
      </c>
      <c r="I102" s="48" t="s">
        <v>0</v>
      </c>
      <c r="J102" s="38">
        <v>4</v>
      </c>
      <c r="K102" s="48" t="s">
        <v>12</v>
      </c>
      <c r="L102" s="38">
        <v>5</v>
      </c>
      <c r="M102" s="48" t="s">
        <v>12</v>
      </c>
      <c r="N102" s="38">
        <v>5</v>
      </c>
      <c r="O102" s="41">
        <f>+(F102+H102+J102+L102+N102)/5</f>
        <v>5</v>
      </c>
      <c r="P102" s="38">
        <f>+O102*9.5</f>
        <v>47.5</v>
      </c>
      <c r="Q102" s="33" t="s">
        <v>37</v>
      </c>
      <c r="R102" s="39">
        <f>+O102*9.5</f>
        <v>47.5</v>
      </c>
      <c r="S102" s="39"/>
    </row>
    <row r="103" spans="1:19" ht="17.1" customHeight="1">
      <c r="A103" s="28">
        <f t="shared" si="1"/>
        <v>88</v>
      </c>
      <c r="B103" s="40">
        <v>1183317</v>
      </c>
      <c r="C103" s="40"/>
      <c r="D103" s="40" t="s">
        <v>181</v>
      </c>
      <c r="E103" s="48" t="s">
        <v>11</v>
      </c>
      <c r="F103" s="38">
        <v>6</v>
      </c>
      <c r="G103" s="48" t="s">
        <v>12</v>
      </c>
      <c r="H103" s="38">
        <v>5</v>
      </c>
      <c r="I103" s="48" t="s">
        <v>12</v>
      </c>
      <c r="J103" s="38">
        <v>5</v>
      </c>
      <c r="K103" s="48" t="s">
        <v>12</v>
      </c>
      <c r="L103" s="38">
        <v>5</v>
      </c>
      <c r="M103" s="48" t="s">
        <v>12</v>
      </c>
      <c r="N103" s="38">
        <v>5</v>
      </c>
      <c r="O103" s="41">
        <f>+(F103+H103+J103+L103+N103)/5</f>
        <v>5.2</v>
      </c>
      <c r="P103" s="41">
        <f>+O103*9.5</f>
        <v>49.4</v>
      </c>
      <c r="Q103" s="33" t="s">
        <v>37</v>
      </c>
      <c r="R103" s="39">
        <f>+O103*9.5</f>
        <v>49.4</v>
      </c>
      <c r="S103" s="35"/>
    </row>
    <row r="104" spans="4:16" ht="17.1" customHeight="1">
      <c r="D104" s="43"/>
      <c r="F104" s="28">
        <f>SUM(F60:F103)</f>
        <v>322</v>
      </c>
      <c r="H104" s="28">
        <f aca="true" t="shared" si="2" ref="H104:N104">SUM(H60:H103)</f>
        <v>345</v>
      </c>
      <c r="I104" s="28">
        <f t="shared" si="2"/>
        <v>0</v>
      </c>
      <c r="J104" s="28">
        <f t="shared" si="2"/>
        <v>297</v>
      </c>
      <c r="K104" s="28">
        <f t="shared" si="2"/>
        <v>0</v>
      </c>
      <c r="L104" s="28">
        <f t="shared" si="2"/>
        <v>315</v>
      </c>
      <c r="M104" s="28">
        <f t="shared" si="2"/>
        <v>0</v>
      </c>
      <c r="N104" s="28">
        <f t="shared" si="2"/>
        <v>312</v>
      </c>
      <c r="O104" s="49">
        <f>SUM(O7:O103)/88</f>
        <v>7.213636363636362</v>
      </c>
      <c r="P104" s="31">
        <f aca="true" t="shared" si="3" ref="P81:P104">+O104*9.5</f>
        <v>68.52954545454544</v>
      </c>
    </row>
    <row r="105" spans="6:14" ht="17.1" customHeight="1">
      <c r="F105" s="28">
        <f>+F104/44</f>
        <v>7.318181818181818</v>
      </c>
      <c r="H105" s="28">
        <f aca="true" t="shared" si="4" ref="H105:N105">+H104/44</f>
        <v>7.840909090909091</v>
      </c>
      <c r="I105" s="28">
        <f t="shared" si="4"/>
        <v>0</v>
      </c>
      <c r="J105" s="28">
        <f t="shared" si="4"/>
        <v>6.75</v>
      </c>
      <c r="K105" s="28">
        <f t="shared" si="4"/>
        <v>0</v>
      </c>
      <c r="L105" s="28">
        <f t="shared" si="4"/>
        <v>7.159090909090909</v>
      </c>
      <c r="M105" s="28">
        <f t="shared" si="4"/>
        <v>0</v>
      </c>
      <c r="N105" s="28">
        <f t="shared" si="4"/>
        <v>7.090909090909091</v>
      </c>
    </row>
    <row r="113" spans="4:5" ht="17.1" customHeight="1">
      <c r="D113" s="58" t="s">
        <v>43</v>
      </c>
      <c r="E113" s="58"/>
    </row>
    <row r="114" spans="4:5" ht="17.1" customHeight="1">
      <c r="D114" s="40" t="s">
        <v>147</v>
      </c>
      <c r="E114" s="34">
        <v>10</v>
      </c>
    </row>
    <row r="115" spans="4:5" ht="17.1" customHeight="1">
      <c r="D115" s="40" t="s">
        <v>166</v>
      </c>
      <c r="E115" s="34">
        <v>10</v>
      </c>
    </row>
    <row r="116" spans="4:5" ht="17.1" customHeight="1">
      <c r="D116" s="40" t="s">
        <v>171</v>
      </c>
      <c r="E116" s="34">
        <v>10</v>
      </c>
    </row>
    <row r="117" spans="4:5" ht="17.1" customHeight="1">
      <c r="D117" s="40" t="s">
        <v>114</v>
      </c>
      <c r="E117" s="34">
        <v>9.8</v>
      </c>
    </row>
    <row r="118" spans="4:5" ht="17.1" customHeight="1">
      <c r="D118" s="40" t="s">
        <v>178</v>
      </c>
      <c r="E118" s="34">
        <v>9.8</v>
      </c>
    </row>
  </sheetData>
  <mergeCells count="13">
    <mergeCell ref="E5:F5"/>
    <mergeCell ref="G5:H5"/>
    <mergeCell ref="I5:J5"/>
    <mergeCell ref="K5:L5"/>
    <mergeCell ref="M5:N5"/>
    <mergeCell ref="D113:E113"/>
    <mergeCell ref="B2:Q2"/>
    <mergeCell ref="B3:Q3"/>
    <mergeCell ref="E4:F4"/>
    <mergeCell ref="G4:H4"/>
    <mergeCell ref="I4:J4"/>
    <mergeCell ref="K4:L4"/>
    <mergeCell ref="M4:N4"/>
  </mergeCells>
  <printOptions horizontalCentered="1"/>
  <pageMargins left="0" right="0" top="0.236220472440945" bottom="0.236220472440945" header="0.31496062992126" footer="0.31496062992126"/>
  <pageSetup fitToHeight="2" fitToWidth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kavita</cp:lastModifiedBy>
  <cp:lastPrinted>2015-06-29T03:09:37Z</cp:lastPrinted>
  <dcterms:created xsi:type="dcterms:W3CDTF">2012-05-24T18:47:44Z</dcterms:created>
  <dcterms:modified xsi:type="dcterms:W3CDTF">2016-06-16T02:28:05Z</dcterms:modified>
  <cp:category/>
  <cp:version/>
  <cp:contentType/>
  <cp:contentStatus/>
</cp:coreProperties>
</file>